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5" yWindow="-15" windowWidth="14415" windowHeight="12180" firstSheet="1" activeTab="1"/>
  </bookViews>
  <sheets>
    <sheet name="CDKOHSL" sheetId="20" state="hidden" r:id="rId1"/>
    <sheet name="说明" sheetId="18" r:id="rId2"/>
    <sheet name="100章" sheetId="4" r:id="rId3"/>
    <sheet name="200章" sheetId="21" r:id="rId4"/>
    <sheet name="300章" sheetId="22" r:id="rId5"/>
    <sheet name="400章" sheetId="23" r:id="rId6"/>
    <sheet name="600章" sheetId="16" r:id="rId7"/>
    <sheet name="汇总表" sheetId="3" r:id="rId8"/>
  </sheets>
  <definedNames>
    <definedName name="_xlnm.Print_Area" localSheetId="2">'100章'!$A$1:$F$23</definedName>
    <definedName name="_xlnm.Print_Area" localSheetId="1">说明!$A$1:$A$37</definedName>
    <definedName name="_xlnm.Print_Titles" localSheetId="2">'100章'!$2:$5</definedName>
    <definedName name="_xlnm.Print_Titles" localSheetId="3">'200章'!$1:$4</definedName>
    <definedName name="_xlnm.Print_Titles" localSheetId="4">'300章'!$1:$4</definedName>
    <definedName name="_xlnm.Print_Titles" localSheetId="5">'400章'!$1:$4</definedName>
    <definedName name="_xlnm.Print_Titles" localSheetId="6">'600章'!$1:$4</definedName>
  </definedNames>
  <calcPr calcId="125725" fullPrecision="0"/>
</workbook>
</file>

<file path=xl/calcChain.xml><?xml version="1.0" encoding="utf-8"?>
<calcChain xmlns="http://schemas.openxmlformats.org/spreadsheetml/2006/main">
  <c r="F57" i="21"/>
  <c r="F20" i="4"/>
  <c r="F6" i="1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5" i="23"/>
  <c r="F6"/>
  <c r="F7"/>
  <c r="F8"/>
  <c r="F9"/>
  <c r="F10"/>
  <c r="F11"/>
  <c r="F12"/>
  <c r="F13"/>
  <c r="F14"/>
  <c r="F15"/>
  <c r="F16"/>
  <c r="F17"/>
  <c r="F18"/>
  <c r="F19"/>
  <c r="F20"/>
  <c r="F21"/>
  <c r="F22"/>
  <c r="F23"/>
  <c r="F24"/>
  <c r="F25"/>
  <c r="F26"/>
  <c r="F27"/>
  <c r="F28"/>
  <c r="F29"/>
  <c r="F6" i="22"/>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6" i="21"/>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8"/>
  <c r="F59"/>
  <c r="F60"/>
  <c r="F61"/>
  <c r="F62"/>
  <c r="F63"/>
  <c r="F64"/>
  <c r="F65"/>
  <c r="F66"/>
  <c r="F67"/>
  <c r="F68"/>
  <c r="F7" i="4"/>
  <c r="F10"/>
  <c r="F11"/>
  <c r="F12"/>
  <c r="F13"/>
  <c r="F14"/>
  <c r="F15"/>
  <c r="F16"/>
  <c r="F17"/>
  <c r="F18"/>
  <c r="F19"/>
  <c r="F21"/>
  <c r="F22"/>
  <c r="F6"/>
  <c r="A3" i="16"/>
  <c r="A3" i="23"/>
  <c r="A3" i="22"/>
  <c r="A3" i="21"/>
  <c r="A4" i="4"/>
  <c r="F5" i="16"/>
  <c r="F5" i="22"/>
  <c r="F5" i="21"/>
  <c r="F67" i="16" l="1"/>
  <c r="D10" i="3" s="1"/>
  <c r="F30" i="23"/>
  <c r="D8" i="3" s="1"/>
  <c r="F48" i="22"/>
  <c r="D7" i="3" s="1"/>
  <c r="F69" i="21"/>
  <c r="D6" i="3" s="1"/>
  <c r="E8" i="4" l="1"/>
  <c r="F8" s="1"/>
  <c r="E9" l="1"/>
  <c r="F9" s="1"/>
  <c r="F23" s="1"/>
  <c r="D5" i="3" s="1"/>
  <c r="D12" s="1"/>
  <c r="D14" s="1"/>
  <c r="D16" s="1"/>
  <c r="D17" s="1"/>
</calcChain>
</file>

<file path=xl/sharedStrings.xml><?xml version="1.0" encoding="utf-8"?>
<sst xmlns="http://schemas.openxmlformats.org/spreadsheetml/2006/main" count="623" uniqueCount="386">
  <si>
    <t>总额</t>
  </si>
  <si>
    <t>102-2</t>
  </si>
  <si>
    <t>103-4</t>
  </si>
  <si>
    <t>103-5</t>
  </si>
  <si>
    <t>103-1</t>
  </si>
  <si>
    <t>103-2</t>
  </si>
  <si>
    <t>103-3</t>
  </si>
  <si>
    <t>104-1</t>
  </si>
  <si>
    <t>101-1</t>
  </si>
  <si>
    <t>102-1</t>
  </si>
  <si>
    <r>
      <rPr>
        <b/>
        <sz val="15"/>
        <rFont val="宋体"/>
        <family val="3"/>
        <charset val="134"/>
      </rPr>
      <t>第五章</t>
    </r>
    <r>
      <rPr>
        <b/>
        <sz val="15"/>
        <rFont val="Arial"/>
        <family val="2"/>
      </rPr>
      <t xml:space="preserve">  </t>
    </r>
    <r>
      <rPr>
        <b/>
        <sz val="15"/>
        <rFont val="宋体"/>
        <family val="3"/>
        <charset val="134"/>
      </rPr>
      <t>工程量清单</t>
    </r>
    <phoneticPr fontId="2" type="noConversion"/>
  </si>
  <si>
    <r>
      <t xml:space="preserve">1. </t>
    </r>
    <r>
      <rPr>
        <b/>
        <sz val="12"/>
        <rFont val="宋体"/>
        <family val="3"/>
        <charset val="134"/>
      </rPr>
      <t>工程量清单说明</t>
    </r>
    <phoneticPr fontId="2" type="noConversion"/>
  </si>
  <si>
    <r>
      <t xml:space="preserve">        1.1  </t>
    </r>
    <r>
      <rPr>
        <sz val="12"/>
        <rFont val="宋体"/>
        <family val="3"/>
        <charset val="134"/>
      </rPr>
      <t xml:space="preserve">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
</t>
    </r>
    <phoneticPr fontId="2" type="noConversion"/>
  </si>
  <si>
    <r>
      <t xml:space="preserve">        1.2  </t>
    </r>
    <r>
      <rPr>
        <sz val="12"/>
        <rFont val="宋体"/>
        <family val="3"/>
        <charset val="134"/>
      </rPr>
      <t xml:space="preserve">本工程量清单应与招标文件中的投标人须知，通用合同条款、专用合同条款、工程量清单计量规则、技术规范及图纸等一起阅读和理解。
</t>
    </r>
    <phoneticPr fontId="2" type="noConversion"/>
  </si>
  <si>
    <r>
      <t xml:space="preserve">        1.4  </t>
    </r>
    <r>
      <rPr>
        <sz val="12"/>
        <rFont val="宋体"/>
        <family val="3"/>
        <charset val="134"/>
      </rPr>
      <t xml:space="preserve">工程量清单各章是按第八章“工程量清单计量规则”、第七章“技术规范”的相应章次编号的，因此，工程量清单中各章的工程子目的范围与计量等应与“工程量清单计量规则”、“技术规范”相应章节的范围、计量与支付条款结合起来理解或解释。
</t>
    </r>
    <phoneticPr fontId="2" type="noConversion"/>
  </si>
  <si>
    <r>
      <t xml:space="preserve">        1.5  </t>
    </r>
    <r>
      <rPr>
        <sz val="12"/>
        <rFont val="宋体"/>
        <family val="3"/>
        <charset val="134"/>
      </rPr>
      <t xml:space="preserve">对作业和材料的一般说明或规定，未重复写入工程量清单内，在给工程量清单各子目标价前，应参阅第七章“技术规范”的有关内容。
</t>
    </r>
    <phoneticPr fontId="2" type="noConversion"/>
  </si>
  <si>
    <r>
      <t xml:space="preserve">        1.6  </t>
    </r>
    <r>
      <rPr>
        <sz val="12"/>
        <rFont val="宋体"/>
        <family val="3"/>
        <charset val="134"/>
      </rPr>
      <t xml:space="preserve">工程量清单中所列工程量的变动，丝毫不会降低或影响合同条款的效力，也不免除承包人按规定的标准进行施工和修复缺陷的责任。
</t>
    </r>
    <phoneticPr fontId="2" type="noConversion"/>
  </si>
  <si>
    <r>
      <t xml:space="preserve">        1.7  </t>
    </r>
    <r>
      <rPr>
        <sz val="12"/>
        <rFont val="宋体"/>
        <family val="3"/>
        <charset val="134"/>
      </rPr>
      <t>图纸中所列的工程数量表及数量汇总表仅是提供资料，不是工程量清单的外延。当图纸与工程量清单所列数量不一致时，以工程量清单所列数量作为报价的依据。</t>
    </r>
    <phoneticPr fontId="2" type="noConversion"/>
  </si>
  <si>
    <r>
      <t xml:space="preserve">2. </t>
    </r>
    <r>
      <rPr>
        <b/>
        <sz val="12"/>
        <rFont val="宋体"/>
        <family val="3"/>
        <charset val="134"/>
      </rPr>
      <t>投标报价的说明</t>
    </r>
    <phoneticPr fontId="2" type="noConversion"/>
  </si>
  <si>
    <r>
      <t xml:space="preserve">        2.2  </t>
    </r>
    <r>
      <rPr>
        <sz val="12"/>
        <rFont val="宋体"/>
        <family val="3"/>
        <charset val="134"/>
      </rPr>
      <t xml:space="preserve">除非合同另有规定，工程量清单中有标价的单价和总额价均已包括了为实施和完成合同工程所需的劳务、材料、机械、质检（自检）、安装、缺陷修复、管理、保险、税费、利润等费用，以及合同明示或暗示的所有责任、义务和一般风险。
</t>
    </r>
    <phoneticPr fontId="2" type="noConversion"/>
  </si>
  <si>
    <r>
      <t xml:space="preserve">        2.3  </t>
    </r>
    <r>
      <rPr>
        <sz val="12"/>
        <rFont val="宋体"/>
        <family val="3"/>
        <charset val="134"/>
      </rPr>
      <t xml:space="preserve">工程量清单中投标人没有填入单价或价格的子目，其费用视为已分摊在工程量清单中其他相关子目的单价或价格之中。承包人必须按监理人指令完成工程量清单中未填入单价或价格的子目，但不能得到结算与支付。
</t>
    </r>
    <phoneticPr fontId="2" type="noConversion"/>
  </si>
  <si>
    <r>
      <t xml:space="preserve">        2.4</t>
    </r>
    <r>
      <rPr>
        <sz val="12"/>
        <rFont val="宋体"/>
        <family val="3"/>
        <charset val="134"/>
      </rPr>
      <t xml:space="preserve">符合合同条款规定的全部费用应认为已被计入有标价的工程量清单所列各子目之中，未列子目不予计量的工作，其费用应视为已分摊在本合同工程的有关子目的单价或总额价之中。
</t>
    </r>
    <phoneticPr fontId="2" type="noConversion"/>
  </si>
  <si>
    <r>
      <t xml:space="preserve">        2.5  </t>
    </r>
    <r>
      <rPr>
        <sz val="12"/>
        <rFont val="宋体"/>
        <family val="3"/>
        <charset val="134"/>
      </rPr>
      <t xml:space="preserve">承包人用于本合同工程的各类装备的提供、运输、维护、拆卸、拼装等支付的费用，已包括在工程量清单的单价或总额价之中。
</t>
    </r>
    <phoneticPr fontId="2" type="noConversion"/>
  </si>
  <si>
    <r>
      <t xml:space="preserve">        2.6  </t>
    </r>
    <r>
      <rPr>
        <sz val="12"/>
        <rFont val="宋体"/>
        <family val="3"/>
        <charset val="134"/>
      </rPr>
      <t>工程量清单中各项金额均以人民币（元）结算。</t>
    </r>
    <phoneticPr fontId="2" type="noConversion"/>
  </si>
  <si>
    <r>
      <t xml:space="preserve">3. </t>
    </r>
    <r>
      <rPr>
        <b/>
        <sz val="12"/>
        <rFont val="宋体"/>
        <family val="3"/>
        <charset val="134"/>
      </rPr>
      <t>计日工说明</t>
    </r>
    <phoneticPr fontId="2" type="noConversion"/>
  </si>
  <si>
    <r>
      <t xml:space="preserve">4. </t>
    </r>
    <r>
      <rPr>
        <b/>
        <sz val="12"/>
        <rFont val="宋体"/>
        <family val="3"/>
        <charset val="134"/>
      </rPr>
      <t>其它说明</t>
    </r>
    <phoneticPr fontId="2" type="noConversion"/>
  </si>
  <si>
    <t xml:space="preserve"> -a</t>
  </si>
  <si>
    <t xml:space="preserve"> -b</t>
  </si>
  <si>
    <t>102-3</t>
  </si>
  <si>
    <t>承包人驻地建设</t>
  </si>
  <si>
    <r>
      <t xml:space="preserve">5.1 </t>
    </r>
    <r>
      <rPr>
        <b/>
        <sz val="16"/>
        <rFont val="黑体"/>
        <family val="3"/>
        <charset val="134"/>
      </rPr>
      <t>工程量清单表</t>
    </r>
    <phoneticPr fontId="2" type="noConversion"/>
  </si>
  <si>
    <r>
      <rPr>
        <b/>
        <sz val="16"/>
        <rFont val="黑体"/>
        <family val="3"/>
        <charset val="134"/>
      </rPr>
      <t>工程量清单</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</si>
  <si>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100</t>
    </r>
    <r>
      <rPr>
        <b/>
        <sz val="13"/>
        <rFont val="黑体"/>
        <family val="3"/>
        <charset val="134"/>
      </rPr>
      <t>章</t>
    </r>
    <r>
      <rPr>
        <b/>
        <sz val="13"/>
        <rFont val="Arial"/>
        <family val="2"/>
      </rPr>
      <t xml:space="preserve">  </t>
    </r>
    <r>
      <rPr>
        <b/>
        <sz val="13"/>
        <rFont val="黑体"/>
        <family val="3"/>
        <charset val="134"/>
      </rPr>
      <t>总</t>
    </r>
    <r>
      <rPr>
        <b/>
        <sz val="13"/>
        <rFont val="Arial"/>
        <family val="2"/>
      </rPr>
      <t xml:space="preserve"> </t>
    </r>
    <r>
      <rPr>
        <b/>
        <sz val="13"/>
        <rFont val="黑体"/>
        <family val="3"/>
        <charset val="134"/>
      </rPr>
      <t>则</t>
    </r>
    <phoneticPr fontId="2" type="noConversion"/>
  </si>
  <si>
    <r>
      <rPr>
        <b/>
        <sz val="10"/>
        <rFont val="宋体"/>
        <family val="3"/>
        <charset val="134"/>
      </rPr>
      <t>货币单位：人民币元</t>
    </r>
    <phoneticPr fontId="2" type="noConversion"/>
  </si>
  <si>
    <r>
      <rPr>
        <b/>
        <sz val="10"/>
        <rFont val="黑体"/>
        <family val="3"/>
        <charset val="134"/>
      </rPr>
      <t>子目号</t>
    </r>
    <phoneticPr fontId="2" type="noConversion"/>
  </si>
  <si>
    <r>
      <rPr>
        <b/>
        <sz val="10"/>
        <rFont val="黑体"/>
        <family val="3"/>
        <charset val="134"/>
      </rPr>
      <t>子</t>
    </r>
    <r>
      <rPr>
        <b/>
        <sz val="10"/>
        <rFont val="Arial"/>
        <family val="2"/>
      </rPr>
      <t xml:space="preserve">  </t>
    </r>
    <r>
      <rPr>
        <b/>
        <sz val="10"/>
        <rFont val="黑体"/>
        <family val="3"/>
        <charset val="134"/>
      </rPr>
      <t>目</t>
    </r>
    <r>
      <rPr>
        <b/>
        <sz val="10"/>
        <rFont val="Arial"/>
        <family val="2"/>
      </rPr>
      <t xml:space="preserve">  </t>
    </r>
    <r>
      <rPr>
        <b/>
        <sz val="10"/>
        <rFont val="黑体"/>
        <family val="3"/>
        <charset val="134"/>
      </rPr>
      <t>名</t>
    </r>
    <r>
      <rPr>
        <b/>
        <sz val="10"/>
        <rFont val="Arial"/>
        <family val="2"/>
      </rPr>
      <t xml:space="preserve">  </t>
    </r>
    <r>
      <rPr>
        <b/>
        <sz val="10"/>
        <rFont val="黑体"/>
        <family val="3"/>
        <charset val="134"/>
      </rPr>
      <t>称</t>
    </r>
    <phoneticPr fontId="2" type="noConversion"/>
  </si>
  <si>
    <r>
      <rPr>
        <b/>
        <sz val="10"/>
        <rFont val="黑体"/>
        <family val="3"/>
        <charset val="134"/>
      </rPr>
      <t>单</t>
    </r>
    <r>
      <rPr>
        <b/>
        <sz val="10"/>
        <rFont val="Arial"/>
        <family val="2"/>
      </rPr>
      <t xml:space="preserve"> </t>
    </r>
    <r>
      <rPr>
        <b/>
        <sz val="10"/>
        <rFont val="黑体"/>
        <family val="3"/>
        <charset val="134"/>
      </rPr>
      <t>位</t>
    </r>
    <phoneticPr fontId="2" type="noConversion"/>
  </si>
  <si>
    <r>
      <rPr>
        <b/>
        <sz val="10"/>
        <rFont val="黑体"/>
        <family val="3"/>
        <charset val="134"/>
      </rPr>
      <t>数</t>
    </r>
    <r>
      <rPr>
        <b/>
        <sz val="10"/>
        <rFont val="Arial"/>
        <family val="2"/>
      </rPr>
      <t xml:space="preserve"> </t>
    </r>
    <r>
      <rPr>
        <b/>
        <sz val="10"/>
        <rFont val="黑体"/>
        <family val="3"/>
        <charset val="134"/>
      </rPr>
      <t>量</t>
    </r>
    <phoneticPr fontId="2" type="noConversion"/>
  </si>
  <si>
    <r>
      <rPr>
        <b/>
        <sz val="10"/>
        <rFont val="黑体"/>
        <family val="3"/>
        <charset val="134"/>
      </rPr>
      <t>单价</t>
    </r>
    <phoneticPr fontId="2" type="noConversion"/>
  </si>
  <si>
    <r>
      <rPr>
        <b/>
        <sz val="10"/>
        <rFont val="黑体"/>
        <family val="3"/>
        <charset val="134"/>
      </rPr>
      <t>合价</t>
    </r>
    <phoneticPr fontId="2" type="noConversion"/>
  </si>
  <si>
    <r>
      <rPr>
        <sz val="10"/>
        <rFont val="宋体"/>
        <family val="3"/>
        <charset val="134"/>
      </rPr>
      <t>通则</t>
    </r>
  </si>
  <si>
    <r>
      <rPr>
        <sz val="10"/>
        <rFont val="宋体"/>
        <family val="3"/>
        <charset val="134"/>
      </rPr>
      <t>保险费</t>
    </r>
  </si>
  <si>
    <r>
      <rPr>
        <sz val="10"/>
        <rFont val="宋体"/>
        <family val="3"/>
        <charset val="134"/>
      </rPr>
      <t>总额</t>
    </r>
  </si>
  <si>
    <r>
      <rPr>
        <sz val="10"/>
        <rFont val="宋体"/>
        <family val="3"/>
        <charset val="134"/>
      </rPr>
      <t>按合同条款规定，提供第三方责任险</t>
    </r>
  </si>
  <si>
    <r>
      <rPr>
        <sz val="10"/>
        <rFont val="宋体"/>
        <family val="3"/>
        <charset val="134"/>
      </rPr>
      <t>工程管理</t>
    </r>
  </si>
  <si>
    <t>竣工文件</t>
  </si>
  <si>
    <t>施工环保费</t>
  </si>
  <si>
    <t>安全生产费(按最高投标限价的1.5%计列)</t>
    <phoneticPr fontId="2" type="noConversion"/>
  </si>
  <si>
    <r>
      <rPr>
        <sz val="10"/>
        <rFont val="宋体"/>
        <family val="3"/>
        <charset val="134"/>
      </rPr>
      <t>安全生产费用需填入报价，方可显示本章节总价。</t>
    </r>
    <phoneticPr fontId="2" type="noConversion"/>
  </si>
  <si>
    <t>临时工程与设施</t>
  </si>
  <si>
    <t>临时道路修建、养护与拆除(包括原道路的养护)</t>
  </si>
  <si>
    <r>
      <rPr>
        <sz val="10"/>
        <rFont val="宋体"/>
        <family val="3"/>
        <charset val="134"/>
      </rPr>
      <t>临时占地</t>
    </r>
  </si>
  <si>
    <r>
      <rPr>
        <sz val="10"/>
        <rFont val="宋体"/>
        <family val="3"/>
        <charset val="134"/>
      </rPr>
      <t>临时供电设施架设、维护与拆除</t>
    </r>
  </si>
  <si>
    <r>
      <rPr>
        <sz val="10"/>
        <rFont val="宋体"/>
        <family val="3"/>
        <charset val="134"/>
      </rPr>
      <t>电信设施的提供、维修与拆除</t>
    </r>
  </si>
  <si>
    <r>
      <rPr>
        <sz val="10"/>
        <rFont val="宋体"/>
        <family val="3"/>
        <charset val="134"/>
      </rPr>
      <t>临时供水与排污设施</t>
    </r>
  </si>
  <si>
    <r>
      <rPr>
        <sz val="10"/>
        <rFont val="宋体"/>
        <family val="3"/>
        <charset val="134"/>
      </rPr>
      <t>承包人驻地建设</t>
    </r>
  </si>
  <si>
    <r>
      <rPr>
        <b/>
        <sz val="10"/>
        <rFont val="黑体"/>
        <family val="3"/>
        <charset val="134"/>
      </rPr>
      <t>清单</t>
    </r>
    <r>
      <rPr>
        <b/>
        <sz val="10"/>
        <rFont val="Arial"/>
        <family val="2"/>
      </rPr>
      <t xml:space="preserve"> </t>
    </r>
    <r>
      <rPr>
        <b/>
        <sz val="10"/>
        <rFont val="黑体"/>
        <family val="3"/>
        <charset val="134"/>
      </rPr>
      <t>第</t>
    </r>
    <r>
      <rPr>
        <b/>
        <sz val="10"/>
        <rFont val="Arial"/>
        <family val="2"/>
      </rPr>
      <t>100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 xml:space="preserve">) </t>
    </r>
    <phoneticPr fontId="2" type="noConversion"/>
  </si>
  <si>
    <r>
      <rPr>
        <b/>
        <sz val="16"/>
        <rFont val="黑体"/>
        <family val="3"/>
        <charset val="134"/>
      </rPr>
      <t>工程量清单</t>
    </r>
    <phoneticPr fontId="2" type="noConversion"/>
  </si>
  <si>
    <r>
      <rPr>
        <b/>
        <sz val="10"/>
        <rFont val="宋体"/>
        <family val="3"/>
        <charset val="134"/>
      </rPr>
      <t>货币单位：人民币元</t>
    </r>
    <phoneticPr fontId="2" type="noConversion"/>
  </si>
  <si>
    <r>
      <rPr>
        <b/>
        <sz val="10"/>
        <rFont val="黑体"/>
        <family val="3"/>
        <charset val="134"/>
      </rPr>
      <t>子目号</t>
    </r>
  </si>
  <si>
    <r>
      <rPr>
        <b/>
        <sz val="10"/>
        <rFont val="黑体"/>
        <family val="3"/>
        <charset val="134"/>
      </rPr>
      <t>子</t>
    </r>
    <r>
      <rPr>
        <b/>
        <sz val="10"/>
        <rFont val="Arial"/>
        <family val="2"/>
      </rPr>
      <t xml:space="preserve">  </t>
    </r>
    <r>
      <rPr>
        <b/>
        <sz val="10"/>
        <rFont val="黑体"/>
        <family val="3"/>
        <charset val="134"/>
      </rPr>
      <t>目</t>
    </r>
    <r>
      <rPr>
        <b/>
        <sz val="10"/>
        <rFont val="Arial"/>
        <family val="2"/>
      </rPr>
      <t xml:space="preserve">  </t>
    </r>
    <r>
      <rPr>
        <b/>
        <sz val="10"/>
        <rFont val="黑体"/>
        <family val="3"/>
        <charset val="134"/>
      </rPr>
      <t>名</t>
    </r>
    <r>
      <rPr>
        <b/>
        <sz val="10"/>
        <rFont val="Arial"/>
        <family val="2"/>
      </rPr>
      <t xml:space="preserve">  </t>
    </r>
    <r>
      <rPr>
        <b/>
        <sz val="10"/>
        <rFont val="黑体"/>
        <family val="3"/>
        <charset val="134"/>
      </rPr>
      <t>称</t>
    </r>
  </si>
  <si>
    <r>
      <rPr>
        <b/>
        <sz val="10"/>
        <rFont val="黑体"/>
        <family val="3"/>
        <charset val="134"/>
      </rPr>
      <t>单</t>
    </r>
    <r>
      <rPr>
        <b/>
        <sz val="10"/>
        <rFont val="Arial"/>
        <family val="2"/>
      </rPr>
      <t xml:space="preserve"> </t>
    </r>
    <r>
      <rPr>
        <b/>
        <sz val="10"/>
        <rFont val="黑体"/>
        <family val="3"/>
        <charset val="134"/>
      </rPr>
      <t>位</t>
    </r>
    <phoneticPr fontId="2" type="noConversion"/>
  </si>
  <si>
    <r>
      <rPr>
        <b/>
        <sz val="10"/>
        <rFont val="宋体"/>
        <family val="3"/>
        <charset val="134"/>
      </rPr>
      <t>数</t>
    </r>
    <r>
      <rPr>
        <b/>
        <sz val="10"/>
        <rFont val="Arial"/>
        <family val="2"/>
      </rPr>
      <t xml:space="preserve"> </t>
    </r>
    <r>
      <rPr>
        <b/>
        <sz val="10"/>
        <rFont val="宋体"/>
        <family val="3"/>
        <charset val="134"/>
      </rPr>
      <t>量</t>
    </r>
    <phoneticPr fontId="2" type="noConversion"/>
  </si>
  <si>
    <r>
      <rPr>
        <b/>
        <sz val="10"/>
        <rFont val="黑体"/>
        <family val="3"/>
        <charset val="134"/>
      </rPr>
      <t>单价</t>
    </r>
    <phoneticPr fontId="2" type="noConversion"/>
  </si>
  <si>
    <r>
      <rPr>
        <b/>
        <sz val="10"/>
        <rFont val="黑体"/>
        <family val="3"/>
        <charset val="134"/>
      </rPr>
      <t>合价</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</si>
  <si>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200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</si>
  <si>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300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</si>
  <si>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400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</si>
  <si>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b/>
        <sz val="10"/>
        <rFont val="黑体"/>
        <family val="3"/>
        <charset val="134"/>
      </rPr>
      <t>清单</t>
    </r>
    <r>
      <rPr>
        <b/>
        <sz val="10"/>
        <rFont val="Arial"/>
        <family val="2"/>
      </rPr>
      <t xml:space="preserve">  </t>
    </r>
    <r>
      <rPr>
        <b/>
        <sz val="10"/>
        <rFont val="黑体"/>
        <family val="3"/>
        <charset val="134"/>
      </rPr>
      <t>第</t>
    </r>
    <r>
      <rPr>
        <b/>
        <sz val="10"/>
        <rFont val="Arial"/>
        <family val="2"/>
      </rPr>
      <t>600</t>
    </r>
    <r>
      <rPr>
        <b/>
        <sz val="10"/>
        <rFont val="黑体"/>
        <family val="3"/>
        <charset val="134"/>
      </rPr>
      <t>章合计</t>
    </r>
    <r>
      <rPr>
        <b/>
        <sz val="10"/>
        <rFont val="Arial"/>
        <family val="2"/>
      </rPr>
      <t xml:space="preserve">  </t>
    </r>
    <r>
      <rPr>
        <b/>
        <sz val="10"/>
        <rFont val="黑体"/>
        <family val="3"/>
        <charset val="134"/>
      </rPr>
      <t>人民币</t>
    </r>
    <r>
      <rPr>
        <b/>
        <sz val="10"/>
        <rFont val="Arial"/>
        <family val="2"/>
      </rPr>
      <t>(</t>
    </r>
    <r>
      <rPr>
        <b/>
        <sz val="10"/>
        <rFont val="黑体"/>
        <family val="3"/>
        <charset val="134"/>
      </rPr>
      <t>元</t>
    </r>
    <r>
      <rPr>
        <b/>
        <sz val="10"/>
        <rFont val="Arial"/>
        <family val="2"/>
      </rPr>
      <t>)</t>
    </r>
    <phoneticPr fontId="2" type="noConversion"/>
  </si>
  <si>
    <r>
      <rPr>
        <sz val="12"/>
        <rFont val="黑体"/>
        <family val="3"/>
        <charset val="134"/>
      </rPr>
      <t>金额</t>
    </r>
    <r>
      <rPr>
        <sz val="12"/>
        <rFont val="Arial"/>
        <family val="2"/>
      </rPr>
      <t>(</t>
    </r>
    <r>
      <rPr>
        <sz val="12"/>
        <rFont val="黑体"/>
        <family val="3"/>
        <charset val="134"/>
      </rPr>
      <t>元</t>
    </r>
    <r>
      <rPr>
        <sz val="12"/>
        <rFont val="Arial"/>
        <family val="2"/>
      </rPr>
      <t>)</t>
    </r>
  </si>
  <si>
    <r>
      <t xml:space="preserve">        2.1  </t>
    </r>
    <r>
      <rPr>
        <sz val="12"/>
        <rFont val="宋体"/>
        <family val="3"/>
        <charset val="134"/>
      </rPr>
      <t xml:space="preserve">工程量清单中的每一子目（有数量）须填入单价或价格，且只允许有一个报价。
</t>
    </r>
    <phoneticPr fontId="2" type="noConversion"/>
  </si>
  <si>
    <t>按合同条款规定，提供建筑工程一切险</t>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</si>
  <si>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600</t>
    </r>
    <r>
      <rPr>
        <b/>
        <sz val="13"/>
        <rFont val="黑体"/>
        <family val="3"/>
        <charset val="134"/>
      </rPr>
      <t>章</t>
    </r>
    <r>
      <rPr>
        <b/>
        <sz val="13"/>
        <rFont val="Arial"/>
        <family val="2"/>
      </rPr>
      <t xml:space="preserve"> </t>
    </r>
    <r>
      <rPr>
        <b/>
        <sz val="13"/>
        <rFont val="黑体"/>
        <family val="3"/>
        <charset val="134"/>
      </rPr>
      <t>交通安全设施</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</si>
  <si>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400</t>
    </r>
    <r>
      <rPr>
        <b/>
        <sz val="13"/>
        <rFont val="黑体"/>
        <family val="3"/>
        <charset val="134"/>
      </rPr>
      <t>章</t>
    </r>
    <r>
      <rPr>
        <b/>
        <sz val="13"/>
        <rFont val="Arial"/>
        <family val="2"/>
      </rPr>
      <t xml:space="preserve"> </t>
    </r>
    <r>
      <rPr>
        <b/>
        <sz val="13"/>
        <rFont val="黑体"/>
        <family val="3"/>
        <charset val="134"/>
      </rPr>
      <t>桥梁、涵洞</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</si>
  <si>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300</t>
    </r>
    <r>
      <rPr>
        <b/>
        <sz val="13"/>
        <rFont val="黑体"/>
        <family val="3"/>
        <charset val="134"/>
      </rPr>
      <t>章</t>
    </r>
    <r>
      <rPr>
        <b/>
        <sz val="13"/>
        <rFont val="Arial"/>
        <family val="2"/>
      </rPr>
      <t xml:space="preserve"> </t>
    </r>
    <r>
      <rPr>
        <b/>
        <sz val="13"/>
        <rFont val="黑体"/>
        <family val="3"/>
        <charset val="134"/>
      </rPr>
      <t>路面</t>
    </r>
    <phoneticPr fontId="2" type="noConversion"/>
  </si>
  <si>
    <r>
      <rPr>
        <b/>
        <sz val="13"/>
        <rFont val="黑体"/>
        <family val="3"/>
        <charset val="134"/>
      </rPr>
      <t>清单</t>
    </r>
    <r>
      <rPr>
        <b/>
        <sz val="13"/>
        <rFont val="Arial"/>
        <family val="2"/>
      </rPr>
      <t xml:space="preserve">  </t>
    </r>
    <r>
      <rPr>
        <b/>
        <sz val="13"/>
        <rFont val="黑体"/>
        <family val="3"/>
        <charset val="134"/>
      </rPr>
      <t>第</t>
    </r>
    <r>
      <rPr>
        <b/>
        <sz val="13"/>
        <rFont val="Arial"/>
        <family val="2"/>
      </rPr>
      <t>200</t>
    </r>
    <r>
      <rPr>
        <b/>
        <sz val="13"/>
        <rFont val="黑体"/>
        <family val="3"/>
        <charset val="134"/>
      </rPr>
      <t>章</t>
    </r>
    <r>
      <rPr>
        <b/>
        <sz val="13"/>
        <rFont val="Arial"/>
        <family val="2"/>
      </rPr>
      <t xml:space="preserve"> </t>
    </r>
    <r>
      <rPr>
        <b/>
        <sz val="13"/>
        <rFont val="黑体"/>
        <family val="3"/>
        <charset val="134"/>
      </rPr>
      <t>路基</t>
    </r>
    <phoneticPr fontId="2" type="noConversion"/>
  </si>
  <si>
    <r>
      <t xml:space="preserve">         4.2</t>
    </r>
    <r>
      <rPr>
        <sz val="12"/>
        <rFont val="宋体"/>
        <family val="3"/>
        <charset val="134"/>
      </rPr>
      <t>为确保将安全施工措施落到实处，投标人应根据《公路水运工程安全生产监督管理办法》（交通运输部令</t>
    </r>
    <r>
      <rPr>
        <sz val="12"/>
        <rFont val="Arial"/>
        <family val="2"/>
      </rPr>
      <t>2017</t>
    </r>
    <r>
      <rPr>
        <sz val="12"/>
        <rFont val="宋体"/>
        <family val="3"/>
        <charset val="134"/>
      </rPr>
      <t>年第</t>
    </r>
    <r>
      <rPr>
        <sz val="12"/>
        <rFont val="Arial"/>
        <family val="2"/>
      </rPr>
      <t>25</t>
    </r>
    <r>
      <rPr>
        <sz val="12"/>
        <rFont val="宋体"/>
        <family val="3"/>
        <charset val="134"/>
      </rPr>
      <t>号）以及《关于印发</t>
    </r>
    <r>
      <rPr>
        <sz val="12"/>
        <rFont val="Arial"/>
        <family val="2"/>
      </rPr>
      <t>&lt;</t>
    </r>
    <r>
      <rPr>
        <sz val="12"/>
        <rFont val="宋体"/>
        <family val="3"/>
        <charset val="134"/>
      </rPr>
      <t>企业安全生产费用提取和使用管理办法</t>
    </r>
    <r>
      <rPr>
        <sz val="12"/>
        <rFont val="Arial"/>
        <family val="2"/>
      </rPr>
      <t>&gt;</t>
    </r>
    <r>
      <rPr>
        <sz val="12"/>
        <rFont val="宋体"/>
        <family val="3"/>
        <charset val="134"/>
      </rPr>
      <t>的通知》（财资</t>
    </r>
    <r>
      <rPr>
        <sz val="12"/>
        <rFont val="Arial"/>
        <family val="2"/>
      </rPr>
      <t>[2022]136</t>
    </r>
    <r>
      <rPr>
        <sz val="12"/>
        <rFont val="宋体"/>
        <family val="3"/>
        <charset val="134"/>
      </rPr>
      <t>号）的规定，在投标总价中计入安全生产费用，安全生产费用以固定金额形式计入工程量清单第</t>
    </r>
    <r>
      <rPr>
        <sz val="12"/>
        <rFont val="Arial"/>
        <family val="2"/>
      </rPr>
      <t>100</t>
    </r>
    <r>
      <rPr>
        <sz val="12"/>
        <rFont val="宋体"/>
        <family val="3"/>
        <charset val="134"/>
      </rPr>
      <t>章中（安全生产费用为招标人公布的最高投标限价的</t>
    </r>
    <r>
      <rPr>
        <sz val="12"/>
        <rFont val="Arial"/>
        <family val="2"/>
      </rPr>
      <t>1.5</t>
    </r>
    <r>
      <rPr>
        <sz val="12"/>
        <rFont val="宋体"/>
        <family val="3"/>
        <charset val="134"/>
      </rPr>
      <t xml:space="preserve">％），投标人在投标报价时不得对该固定金额进行调整。如投标人须在此基础上增加安全生产费用以满足项目施工需要，则投标人应在本项目工程量清单其它相关子目的单价或总额价中予以考虑，发包人不再单独支付。承包人的施工安全生产费用，应当用于施工安全防护用具及设施的采购和更新、安全施工措施的落实、安全生产条件的改善，不得挪作他用。
</t>
    </r>
    <phoneticPr fontId="2" type="noConversion"/>
  </si>
  <si>
    <r>
      <t xml:space="preserve">        4.11</t>
    </r>
    <r>
      <rPr>
        <sz val="12"/>
        <rFont val="宋体"/>
        <family val="3"/>
        <charset val="134"/>
      </rPr>
      <t>路基护坡依据图纸所示，按照混凝土预制块的体积以立方米为单位计量，计价内容包含基础开挖、回填、铺砌等一切与此有关的作业内容。砂砾垫层以立方米计量列入</t>
    </r>
    <r>
      <rPr>
        <sz val="12"/>
        <rFont val="Arial"/>
        <family val="2"/>
      </rPr>
      <t>208-1</t>
    </r>
    <r>
      <rPr>
        <sz val="12"/>
        <rFont val="宋体"/>
        <family val="3"/>
        <charset val="134"/>
      </rPr>
      <t>节子目中。</t>
    </r>
    <phoneticPr fontId="2" type="noConversion"/>
  </si>
  <si>
    <t>103-6</t>
  </si>
  <si>
    <t>临时交通安全设施</t>
    <phoneticPr fontId="2" type="noConversion"/>
  </si>
  <si>
    <t>场地清理</t>
    <phoneticPr fontId="2" type="noConversion"/>
  </si>
  <si>
    <t>202-2</t>
  </si>
  <si>
    <t>挖除旧路面</t>
    <phoneticPr fontId="2" type="noConversion"/>
  </si>
  <si>
    <t>-d</t>
    <phoneticPr fontId="2" type="noConversion"/>
  </si>
  <si>
    <t>铣刨沥青混凝土面层</t>
    <phoneticPr fontId="2" type="noConversion"/>
  </si>
  <si>
    <r>
      <t>m</t>
    </r>
    <r>
      <rPr>
        <vertAlign val="superscript"/>
        <sz val="10"/>
        <rFont val="Arial"/>
        <family val="2"/>
      </rPr>
      <t>3</t>
    </r>
    <phoneticPr fontId="2" type="noConversion"/>
  </si>
  <si>
    <t>-e</t>
    <phoneticPr fontId="2" type="noConversion"/>
  </si>
  <si>
    <r>
      <rPr>
        <sz val="10"/>
        <rFont val="宋体"/>
        <family val="3"/>
        <charset val="134"/>
      </rPr>
      <t>铣刨基层</t>
    </r>
    <phoneticPr fontId="2" type="noConversion"/>
  </si>
  <si>
    <t>-f</t>
    <phoneticPr fontId="2" type="noConversion"/>
  </si>
  <si>
    <r>
      <rPr>
        <sz val="10"/>
        <rFont val="宋体"/>
        <family val="3"/>
        <charset val="134"/>
      </rPr>
      <t>铣刨桥面铺装</t>
    </r>
    <phoneticPr fontId="2" type="noConversion"/>
  </si>
  <si>
    <t>-g</t>
    <phoneticPr fontId="2" type="noConversion"/>
  </si>
  <si>
    <t>挖除旧路破损结构层</t>
    <phoneticPr fontId="2" type="noConversion"/>
  </si>
  <si>
    <t>-h</t>
    <phoneticPr fontId="2" type="noConversion"/>
  </si>
  <si>
    <t>挖除砂砾功能层</t>
    <phoneticPr fontId="2" type="noConversion"/>
  </si>
  <si>
    <t>202-3</t>
  </si>
  <si>
    <t>拆除结构物</t>
    <phoneticPr fontId="2" type="noConversion"/>
  </si>
  <si>
    <t xml:space="preserve"> -b</t>
    <phoneticPr fontId="2" type="noConversion"/>
  </si>
  <si>
    <t>混凝土结构</t>
    <phoneticPr fontId="2" type="noConversion"/>
  </si>
  <si>
    <t xml:space="preserve"> -c</t>
    <phoneticPr fontId="2" type="noConversion"/>
  </si>
  <si>
    <t>砖、石及其他砌体结构</t>
    <phoneticPr fontId="2" type="noConversion"/>
  </si>
  <si>
    <r>
      <rPr>
        <sz val="10"/>
        <rFont val="宋体"/>
        <family val="3"/>
        <charset val="134"/>
      </rPr>
      <t>波形护栏</t>
    </r>
    <phoneticPr fontId="2" type="noConversion"/>
  </si>
  <si>
    <t>m</t>
    <phoneticPr fontId="2" type="noConversion"/>
  </si>
  <si>
    <r>
      <rPr>
        <sz val="10"/>
        <rFont val="宋体"/>
        <family val="3"/>
        <charset val="134"/>
      </rPr>
      <t>柱式护栏</t>
    </r>
    <phoneticPr fontId="2" type="noConversion"/>
  </si>
  <si>
    <r>
      <rPr>
        <sz val="10"/>
        <rFont val="宋体"/>
        <family val="3"/>
        <charset val="134"/>
      </rPr>
      <t>根</t>
    </r>
    <phoneticPr fontId="2" type="noConversion"/>
  </si>
  <si>
    <t>挖方路基</t>
    <phoneticPr fontId="2" type="noConversion"/>
  </si>
  <si>
    <t>203-1</t>
  </si>
  <si>
    <t>路基挖方</t>
    <phoneticPr fontId="2" type="noConversion"/>
  </si>
  <si>
    <t xml:space="preserve"> -a</t>
    <phoneticPr fontId="2" type="noConversion"/>
  </si>
  <si>
    <t>挖土方</t>
    <phoneticPr fontId="2" type="noConversion"/>
  </si>
  <si>
    <t>挖石方</t>
    <phoneticPr fontId="2" type="noConversion"/>
  </si>
  <si>
    <r>
      <rPr>
        <sz val="10"/>
        <rFont val="宋体"/>
        <family val="3"/>
        <charset val="134"/>
      </rPr>
      <t>挖除非适用材料</t>
    </r>
    <r>
      <rPr>
        <sz val="10"/>
        <rFont val="Arial"/>
        <family val="2"/>
      </rPr>
      <t/>
    </r>
    <phoneticPr fontId="2" type="noConversion"/>
  </si>
  <si>
    <t>填方路基</t>
    <phoneticPr fontId="2" type="noConversion"/>
  </si>
  <si>
    <t>204-1</t>
  </si>
  <si>
    <r>
      <rPr>
        <sz val="10"/>
        <rFont val="宋体"/>
        <family val="3"/>
        <charset val="134"/>
      </rPr>
      <t>路基填筑</t>
    </r>
    <r>
      <rPr>
        <sz val="10"/>
        <rFont val="Arial"/>
        <family val="2"/>
      </rPr>
      <t>(</t>
    </r>
    <r>
      <rPr>
        <sz val="10"/>
        <rFont val="宋体"/>
        <family val="3"/>
        <charset val="134"/>
      </rPr>
      <t>包括填前压实</t>
    </r>
    <r>
      <rPr>
        <sz val="10"/>
        <rFont val="Arial"/>
        <family val="2"/>
      </rPr>
      <t>)</t>
    </r>
    <phoneticPr fontId="2" type="noConversion"/>
  </si>
  <si>
    <t>利用方</t>
    <phoneticPr fontId="2" type="noConversion"/>
  </si>
  <si>
    <t xml:space="preserve"> -h</t>
    <phoneticPr fontId="2" type="noConversion"/>
  </si>
  <si>
    <r>
      <rPr>
        <sz val="10"/>
        <rFont val="宋体"/>
        <family val="3"/>
        <charset val="134"/>
      </rPr>
      <t>结构物台背回填砂砾</t>
    </r>
    <phoneticPr fontId="2" type="noConversion"/>
  </si>
  <si>
    <t xml:space="preserve"> -i</t>
    <phoneticPr fontId="2" type="noConversion"/>
  </si>
  <si>
    <r>
      <rPr>
        <sz val="10"/>
        <rFont val="宋体"/>
        <family val="3"/>
        <charset val="134"/>
      </rPr>
      <t>锥坡及台前溜坡填砂砾</t>
    </r>
    <phoneticPr fontId="2" type="noConversion"/>
  </si>
  <si>
    <t>特殊地区路基处理</t>
    <phoneticPr fontId="2" type="noConversion"/>
  </si>
  <si>
    <t>205-1</t>
  </si>
  <si>
    <t>软土地基处理</t>
    <phoneticPr fontId="2" type="noConversion"/>
  </si>
  <si>
    <t>垫层</t>
    <phoneticPr fontId="2" type="noConversion"/>
  </si>
  <si>
    <t xml:space="preserve"> -c-2</t>
    <phoneticPr fontId="2" type="noConversion"/>
  </si>
  <si>
    <t>砂砾垫层</t>
    <phoneticPr fontId="2" type="noConversion"/>
  </si>
  <si>
    <t>-o</t>
    <phoneticPr fontId="2" type="noConversion"/>
  </si>
  <si>
    <r>
      <rPr>
        <sz val="10"/>
        <rFont val="宋体"/>
        <family val="3"/>
        <charset val="134"/>
      </rPr>
      <t>冲击碾压</t>
    </r>
    <phoneticPr fontId="2" type="noConversion"/>
  </si>
  <si>
    <r>
      <t>m</t>
    </r>
    <r>
      <rPr>
        <vertAlign val="superscript"/>
        <sz val="10"/>
        <rFont val="Arial"/>
        <family val="2"/>
      </rPr>
      <t>2</t>
    </r>
    <phoneticPr fontId="2" type="noConversion"/>
  </si>
  <si>
    <t>坡面排水</t>
    <phoneticPr fontId="2" type="noConversion"/>
  </si>
  <si>
    <t>207-1</t>
  </si>
  <si>
    <t>边（排水）沟</t>
    <phoneticPr fontId="2" type="noConversion"/>
  </si>
  <si>
    <t>现浇混凝土</t>
    <phoneticPr fontId="2" type="noConversion"/>
  </si>
  <si>
    <t>-c-1</t>
    <phoneticPr fontId="2" type="noConversion"/>
  </si>
  <si>
    <r>
      <t>C30</t>
    </r>
    <r>
      <rPr>
        <sz val="10"/>
        <rFont val="宋体"/>
        <family val="3"/>
        <charset val="134"/>
      </rPr>
      <t>混凝土</t>
    </r>
    <phoneticPr fontId="2" type="noConversion"/>
  </si>
  <si>
    <t>207-4</t>
  </si>
  <si>
    <t>跌水与急流槽</t>
    <phoneticPr fontId="2" type="noConversion"/>
  </si>
  <si>
    <t>浆砌片石</t>
    <phoneticPr fontId="2" type="noConversion"/>
  </si>
  <si>
    <t>-b-1</t>
    <phoneticPr fontId="2" type="noConversion"/>
  </si>
  <si>
    <r>
      <t>M10</t>
    </r>
    <r>
      <rPr>
        <sz val="10"/>
        <rFont val="宋体"/>
        <family val="3"/>
        <charset val="134"/>
      </rPr>
      <t>浆砌片石</t>
    </r>
    <phoneticPr fontId="2" type="noConversion"/>
  </si>
  <si>
    <t xml:space="preserve"> -d</t>
    <phoneticPr fontId="2" type="noConversion"/>
  </si>
  <si>
    <t>预制安装混凝土</t>
    <phoneticPr fontId="2" type="noConversion"/>
  </si>
  <si>
    <t>-d-1</t>
    <phoneticPr fontId="2" type="noConversion"/>
  </si>
  <si>
    <t>护坡、护面墙</t>
    <phoneticPr fontId="2" type="noConversion"/>
  </si>
  <si>
    <t>208-1</t>
  </si>
  <si>
    <t>护坡垫层</t>
    <phoneticPr fontId="2" type="noConversion"/>
  </si>
  <si>
    <t>-a</t>
    <phoneticPr fontId="2" type="noConversion"/>
  </si>
  <si>
    <r>
      <rPr>
        <sz val="10"/>
        <rFont val="宋体"/>
        <family val="3"/>
        <charset val="134"/>
      </rPr>
      <t>砂砾垫层</t>
    </r>
    <phoneticPr fontId="2" type="noConversion"/>
  </si>
  <si>
    <t>208-3</t>
  </si>
  <si>
    <t>浆砌片石护坡</t>
    <phoneticPr fontId="2" type="noConversion"/>
  </si>
  <si>
    <t>满铺浆砌片石护坡</t>
    <phoneticPr fontId="2" type="noConversion"/>
  </si>
  <si>
    <t>-a-1</t>
    <phoneticPr fontId="2" type="noConversion"/>
  </si>
  <si>
    <t>208-4</t>
  </si>
  <si>
    <t>混凝土护坡</t>
    <phoneticPr fontId="2" type="noConversion"/>
  </si>
  <si>
    <t>现浇混凝土满铺护坡</t>
    <phoneticPr fontId="2" type="noConversion"/>
  </si>
  <si>
    <t>混凝土预制件满铺护坡</t>
    <phoneticPr fontId="2" type="noConversion"/>
  </si>
  <si>
    <t>河道防护</t>
    <phoneticPr fontId="2" type="noConversion"/>
  </si>
  <si>
    <t>215-1</t>
  </si>
  <si>
    <t>河床铺砌</t>
    <phoneticPr fontId="2" type="noConversion"/>
  </si>
  <si>
    <t>混凝土铺砌</t>
    <phoneticPr fontId="2" type="noConversion"/>
  </si>
  <si>
    <t>215-2</t>
  </si>
  <si>
    <t>导流设施(护岸墙、顺坝、丁坝、调水坝、锥坡)</t>
    <phoneticPr fontId="2" type="noConversion"/>
  </si>
  <si>
    <t>混凝土</t>
    <phoneticPr fontId="2" type="noConversion"/>
  </si>
  <si>
    <t>石笼</t>
    <phoneticPr fontId="2" type="noConversion"/>
  </si>
  <si>
    <t>标柱</t>
    <phoneticPr fontId="2" type="noConversion"/>
  </si>
  <si>
    <r>
      <t>C25</t>
    </r>
    <r>
      <rPr>
        <sz val="10"/>
        <rFont val="宋体"/>
        <family val="3"/>
        <charset val="134"/>
      </rPr>
      <t>混凝土</t>
    </r>
    <phoneticPr fontId="2" type="noConversion"/>
  </si>
  <si>
    <t>-b-2</t>
    <phoneticPr fontId="2" type="noConversion"/>
  </si>
  <si>
    <r>
      <rPr>
        <sz val="10"/>
        <rFont val="宋体"/>
        <family val="3"/>
        <charset val="134"/>
      </rPr>
      <t>光圆钢筋</t>
    </r>
    <r>
      <rPr>
        <sz val="10"/>
        <rFont val="Arial"/>
        <family val="2"/>
      </rPr>
      <t>(HPB235</t>
    </r>
    <r>
      <rPr>
        <sz val="10"/>
        <rFont val="宋体"/>
        <family val="3"/>
        <charset val="134"/>
      </rPr>
      <t>、</t>
    </r>
    <r>
      <rPr>
        <sz val="10"/>
        <rFont val="Arial"/>
        <family val="2"/>
      </rPr>
      <t>HPB300)</t>
    </r>
    <phoneticPr fontId="2" type="noConversion"/>
  </si>
  <si>
    <t>kg</t>
  </si>
  <si>
    <t>216</t>
    <phoneticPr fontId="2" type="noConversion"/>
  </si>
  <si>
    <t>改移、新建雨水口</t>
    <phoneticPr fontId="2" type="noConversion"/>
  </si>
  <si>
    <t>处</t>
    <phoneticPr fontId="2" type="noConversion"/>
  </si>
  <si>
    <t>217</t>
  </si>
  <si>
    <t>修复雨水口</t>
    <phoneticPr fontId="2" type="noConversion"/>
  </si>
  <si>
    <t>218</t>
  </si>
  <si>
    <r>
      <rPr>
        <sz val="10"/>
        <rFont val="宋体"/>
        <family val="3"/>
        <charset val="134"/>
      </rPr>
      <t>修复雨水检查井</t>
    </r>
    <phoneticPr fontId="2" type="noConversion"/>
  </si>
  <si>
    <t>302-2</t>
    <phoneticPr fontId="2" type="noConversion"/>
  </si>
  <si>
    <r>
      <rPr>
        <sz val="10"/>
        <rFont val="宋体"/>
        <family val="3"/>
        <charset val="134"/>
      </rPr>
      <t>厚</t>
    </r>
    <r>
      <rPr>
        <sz val="10"/>
        <rFont val="Arial"/>
        <family val="2"/>
      </rPr>
      <t>200mm</t>
    </r>
    <phoneticPr fontId="2" type="noConversion"/>
  </si>
  <si>
    <t>水泥稳定土底基层、基层</t>
    <phoneticPr fontId="2" type="noConversion"/>
  </si>
  <si>
    <t>304-1</t>
    <phoneticPr fontId="2" type="noConversion"/>
  </si>
  <si>
    <t>水泥稳定级配钢渣(掺旧路路面结构集料)底基层</t>
    <phoneticPr fontId="2" type="noConversion"/>
  </si>
  <si>
    <r>
      <rPr>
        <sz val="10"/>
        <rFont val="宋体"/>
        <family val="3"/>
        <charset val="134"/>
      </rPr>
      <t>均厚</t>
    </r>
    <r>
      <rPr>
        <sz val="10"/>
        <rFont val="Arial"/>
        <family val="2"/>
      </rPr>
      <t>53mm</t>
    </r>
    <r>
      <rPr>
        <sz val="10"/>
        <rFont val="宋体"/>
        <family val="3"/>
        <charset val="134"/>
      </rPr>
      <t>，找平层</t>
    </r>
    <phoneticPr fontId="2" type="noConversion"/>
  </si>
  <si>
    <t>304-3</t>
    <phoneticPr fontId="2" type="noConversion"/>
  </si>
  <si>
    <r>
      <rPr>
        <sz val="10"/>
        <rFont val="宋体"/>
        <family val="3"/>
        <charset val="134"/>
      </rPr>
      <t>水泥稳定级配钢渣基层</t>
    </r>
    <phoneticPr fontId="2" type="noConversion"/>
  </si>
  <si>
    <r>
      <rPr>
        <sz val="10"/>
        <rFont val="宋体"/>
        <family val="3"/>
        <charset val="134"/>
      </rPr>
      <t>厚</t>
    </r>
    <r>
      <rPr>
        <sz val="10"/>
        <rFont val="Arial"/>
        <family val="2"/>
      </rPr>
      <t>200mm(</t>
    </r>
    <r>
      <rPr>
        <sz val="10"/>
        <rFont val="宋体"/>
        <family val="3"/>
        <charset val="134"/>
      </rPr>
      <t>掺旧路路面结构集料</t>
    </r>
    <r>
      <rPr>
        <sz val="10"/>
        <rFont val="Arial"/>
        <family val="2"/>
      </rPr>
      <t>)</t>
    </r>
    <phoneticPr fontId="2" type="noConversion"/>
  </si>
  <si>
    <t>304-4</t>
    <phoneticPr fontId="2" type="noConversion"/>
  </si>
  <si>
    <r>
      <rPr>
        <sz val="10"/>
        <rFont val="宋体"/>
        <family val="3"/>
        <charset val="134"/>
      </rPr>
      <t>水泥稳定级配碎石基层</t>
    </r>
    <phoneticPr fontId="2" type="noConversion"/>
  </si>
  <si>
    <t>透层和黏层</t>
    <phoneticPr fontId="2" type="noConversion"/>
  </si>
  <si>
    <t>308-1</t>
    <phoneticPr fontId="2" type="noConversion"/>
  </si>
  <si>
    <t>透层</t>
  </si>
  <si>
    <t>308-2</t>
    <phoneticPr fontId="2" type="noConversion"/>
  </si>
  <si>
    <t>黏层</t>
    <phoneticPr fontId="2" type="noConversion"/>
  </si>
  <si>
    <t>热拌沥青混合料面层</t>
  </si>
  <si>
    <t>309-2</t>
    <phoneticPr fontId="2" type="noConversion"/>
  </si>
  <si>
    <t>中粒式沥青混凝土</t>
  </si>
  <si>
    <r>
      <rPr>
        <sz val="10"/>
        <rFont val="宋体"/>
        <family val="3"/>
        <charset val="134"/>
      </rPr>
      <t>厚</t>
    </r>
    <r>
      <rPr>
        <sz val="10"/>
        <rFont val="Arial"/>
        <family val="2"/>
      </rPr>
      <t>40mm</t>
    </r>
    <phoneticPr fontId="2" type="noConversion"/>
  </si>
  <si>
    <t>-b</t>
    <phoneticPr fontId="2" type="noConversion"/>
  </si>
  <si>
    <r>
      <rPr>
        <sz val="10"/>
        <rFont val="宋体"/>
        <family val="3"/>
        <charset val="134"/>
      </rPr>
      <t>厚</t>
    </r>
    <r>
      <rPr>
        <sz val="10"/>
        <rFont val="Arial"/>
        <family val="2"/>
      </rPr>
      <t>50mm</t>
    </r>
    <phoneticPr fontId="2" type="noConversion"/>
  </si>
  <si>
    <r>
      <rPr>
        <sz val="10"/>
        <rFont val="宋体"/>
        <family val="3"/>
        <charset val="134"/>
      </rPr>
      <t>沥青表面处置与封层</t>
    </r>
    <phoneticPr fontId="2" type="noConversion"/>
  </si>
  <si>
    <t>310-2</t>
    <phoneticPr fontId="2" type="noConversion"/>
  </si>
  <si>
    <t>封层</t>
    <phoneticPr fontId="2" type="noConversion"/>
  </si>
  <si>
    <t>改性乳化沥青下封层</t>
    <phoneticPr fontId="2" type="noConversion"/>
  </si>
  <si>
    <t>橡胶改性沥青同步碎石封层</t>
    <phoneticPr fontId="2" type="noConversion"/>
  </si>
  <si>
    <t>改性沥青及改性沥青混合料</t>
    <phoneticPr fontId="2" type="noConversion"/>
  </si>
  <si>
    <t>311-2</t>
    <phoneticPr fontId="2" type="noConversion"/>
  </si>
  <si>
    <t>中粒式改性沥青混合料路面</t>
    <phoneticPr fontId="2" type="noConversion"/>
  </si>
  <si>
    <t>水泥混凝土面板</t>
  </si>
  <si>
    <t>312-1</t>
    <phoneticPr fontId="2" type="noConversion"/>
  </si>
  <si>
    <t>312-2</t>
    <phoneticPr fontId="2" type="noConversion"/>
  </si>
  <si>
    <t xml:space="preserve">钢筋 </t>
    <phoneticPr fontId="2" type="noConversion"/>
  </si>
  <si>
    <r>
      <rPr>
        <sz val="10"/>
        <rFont val="宋体"/>
        <family val="3"/>
        <charset val="134"/>
      </rPr>
      <t>带肋钢筋</t>
    </r>
    <r>
      <rPr>
        <sz val="10"/>
        <rFont val="Arial"/>
        <family val="2"/>
      </rPr>
      <t>(HRB335</t>
    </r>
    <r>
      <rPr>
        <sz val="10"/>
        <rFont val="宋体"/>
        <family val="3"/>
        <charset val="134"/>
      </rPr>
      <t>、</t>
    </r>
    <r>
      <rPr>
        <sz val="10"/>
        <rFont val="Arial"/>
        <family val="2"/>
      </rPr>
      <t>HRB400)</t>
    </r>
    <phoneticPr fontId="2" type="noConversion"/>
  </si>
  <si>
    <r>
      <rPr>
        <sz val="10"/>
        <rFont val="宋体"/>
        <family val="3"/>
        <charset val="134"/>
      </rPr>
      <t>路肩培土、中央分隔带回填土、土路肩加固及路缘石</t>
    </r>
    <phoneticPr fontId="2" type="noConversion"/>
  </si>
  <si>
    <t>313-1</t>
    <phoneticPr fontId="2" type="noConversion"/>
  </si>
  <si>
    <t>培路肩</t>
    <phoneticPr fontId="2" type="noConversion"/>
  </si>
  <si>
    <t>313-6</t>
    <phoneticPr fontId="2" type="noConversion"/>
  </si>
  <si>
    <t>混凝土路缘石</t>
    <phoneticPr fontId="2" type="noConversion"/>
  </si>
  <si>
    <t>313-7</t>
    <phoneticPr fontId="2" type="noConversion"/>
  </si>
  <si>
    <t>混凝土加固土路肩</t>
    <phoneticPr fontId="2" type="noConversion"/>
  </si>
  <si>
    <t>315</t>
    <phoneticPr fontId="2" type="noConversion"/>
  </si>
  <si>
    <r>
      <rPr>
        <sz val="10"/>
        <rFont val="宋体"/>
        <family val="3"/>
        <charset val="134"/>
      </rPr>
      <t>灌缝</t>
    </r>
    <phoneticPr fontId="2" type="noConversion"/>
  </si>
  <si>
    <t>316</t>
  </si>
  <si>
    <r>
      <rPr>
        <sz val="10"/>
        <rFont val="宋体"/>
        <family val="3"/>
        <charset val="134"/>
      </rPr>
      <t>坑槽修补</t>
    </r>
    <phoneticPr fontId="2" type="noConversion"/>
  </si>
  <si>
    <r>
      <rPr>
        <sz val="10"/>
        <rFont val="宋体"/>
        <family val="3"/>
        <charset val="134"/>
      </rPr>
      <t>中粒式沥青混凝土（厚</t>
    </r>
    <r>
      <rPr>
        <sz val="10"/>
        <rFont val="Arial"/>
        <family val="2"/>
      </rPr>
      <t>40mm</t>
    </r>
    <r>
      <rPr>
        <sz val="10"/>
        <rFont val="宋体"/>
        <family val="3"/>
        <charset val="134"/>
      </rPr>
      <t>）</t>
    </r>
    <phoneticPr fontId="2" type="noConversion"/>
  </si>
  <si>
    <r>
      <rPr>
        <sz val="10"/>
        <rFont val="宋体"/>
        <family val="3"/>
        <charset val="134"/>
      </rPr>
      <t>中粒式改性沥青混凝土（厚</t>
    </r>
    <r>
      <rPr>
        <sz val="10"/>
        <rFont val="Arial"/>
        <family val="2"/>
      </rPr>
      <t>50mm</t>
    </r>
    <r>
      <rPr>
        <sz val="10"/>
        <rFont val="宋体"/>
        <family val="3"/>
        <charset val="134"/>
      </rPr>
      <t>）</t>
    </r>
    <phoneticPr fontId="2" type="noConversion"/>
  </si>
  <si>
    <t>317</t>
    <phoneticPr fontId="2" type="noConversion"/>
  </si>
  <si>
    <r>
      <t>C15</t>
    </r>
    <r>
      <rPr>
        <sz val="10"/>
        <rFont val="宋体"/>
        <family val="3"/>
        <charset val="134"/>
      </rPr>
      <t>水泥混凝土</t>
    </r>
    <phoneticPr fontId="2" type="noConversion"/>
  </si>
  <si>
    <t>圆管涵及倒虹吸管涵</t>
    <phoneticPr fontId="2" type="noConversion"/>
  </si>
  <si>
    <t>419-1</t>
    <phoneticPr fontId="2" type="noConversion"/>
  </si>
  <si>
    <t>单孔钢筋混凝土圆管涵</t>
    <phoneticPr fontId="2" type="noConversion"/>
  </si>
  <si>
    <t>Φ1.5m</t>
    <phoneticPr fontId="2" type="noConversion"/>
  </si>
  <si>
    <t>盖板涵、箱涵</t>
    <phoneticPr fontId="2" type="noConversion"/>
  </si>
  <si>
    <t>420-1</t>
  </si>
  <si>
    <t>钢筋混凝土盖板涵</t>
    <phoneticPr fontId="2" type="noConversion"/>
  </si>
  <si>
    <t>1-2.0×1.5m</t>
    <phoneticPr fontId="2" type="noConversion"/>
  </si>
  <si>
    <t>-b</t>
  </si>
  <si>
    <t>1-2.0×2.0m</t>
    <phoneticPr fontId="2" type="noConversion"/>
  </si>
  <si>
    <t>-c</t>
  </si>
  <si>
    <t>1-2.0×2.2m</t>
    <phoneticPr fontId="2" type="noConversion"/>
  </si>
  <si>
    <t>-d</t>
  </si>
  <si>
    <t>1-4.0×1.5m</t>
    <phoneticPr fontId="2" type="noConversion"/>
  </si>
  <si>
    <t>-e</t>
  </si>
  <si>
    <t>1-4.0×2.0m</t>
    <phoneticPr fontId="2" type="noConversion"/>
  </si>
  <si>
    <t>422</t>
    <phoneticPr fontId="2" type="noConversion"/>
  </si>
  <si>
    <r>
      <rPr>
        <sz val="10"/>
        <rFont val="宋体"/>
        <family val="3"/>
        <charset val="134"/>
      </rPr>
      <t>桥涵修复</t>
    </r>
    <phoneticPr fontId="2" type="noConversion"/>
  </si>
  <si>
    <r>
      <rPr>
        <sz val="10"/>
        <rFont val="宋体"/>
        <family val="3"/>
        <charset val="134"/>
      </rPr>
      <t>裂缝修补</t>
    </r>
    <phoneticPr fontId="2" type="noConversion"/>
  </si>
  <si>
    <r>
      <rPr>
        <sz val="10"/>
        <rFont val="宋体"/>
        <family val="3"/>
        <charset val="134"/>
      </rPr>
      <t>缝宽≥</t>
    </r>
    <r>
      <rPr>
        <sz val="10"/>
        <rFont val="Arial"/>
        <family val="2"/>
      </rPr>
      <t>0.15mm</t>
    </r>
    <phoneticPr fontId="2" type="noConversion"/>
  </si>
  <si>
    <t>-a-2</t>
    <phoneticPr fontId="2" type="noConversion"/>
  </si>
  <si>
    <r>
      <rPr>
        <sz val="10"/>
        <rFont val="宋体"/>
        <family val="3"/>
        <charset val="134"/>
      </rPr>
      <t>缝宽≤</t>
    </r>
    <r>
      <rPr>
        <sz val="10"/>
        <rFont val="Arial"/>
        <family val="2"/>
      </rPr>
      <t>0.15mm</t>
    </r>
    <phoneticPr fontId="2" type="noConversion"/>
  </si>
  <si>
    <r>
      <rPr>
        <sz val="10"/>
        <rFont val="宋体"/>
        <family val="3"/>
        <charset val="134"/>
      </rPr>
      <t>聚合物砂浆修补</t>
    </r>
    <phoneticPr fontId="2" type="noConversion"/>
  </si>
  <si>
    <r>
      <rPr>
        <sz val="10"/>
        <rFont val="宋体"/>
        <family val="3"/>
        <charset val="134"/>
      </rPr>
      <t>环氧砂浆修补</t>
    </r>
    <phoneticPr fontId="2" type="noConversion"/>
  </si>
  <si>
    <r>
      <rPr>
        <sz val="10"/>
        <rFont val="宋体"/>
        <family val="3"/>
        <charset val="134"/>
      </rPr>
      <t>上部承重结构恢复（</t>
    </r>
    <r>
      <rPr>
        <sz val="10"/>
        <rFont val="Arial"/>
        <family val="2"/>
      </rPr>
      <t>C40</t>
    </r>
    <r>
      <rPr>
        <sz val="10"/>
        <rFont val="宋体"/>
        <family val="3"/>
        <charset val="134"/>
      </rPr>
      <t>混凝土）</t>
    </r>
    <phoneticPr fontId="2" type="noConversion"/>
  </si>
  <si>
    <r>
      <rPr>
        <sz val="10"/>
        <rFont val="宋体"/>
        <family val="3"/>
        <charset val="134"/>
      </rPr>
      <t>防撞护栏恢复（</t>
    </r>
    <r>
      <rPr>
        <sz val="10"/>
        <rFont val="Arial"/>
        <family val="2"/>
      </rPr>
      <t>C30</t>
    </r>
    <r>
      <rPr>
        <sz val="10"/>
        <rFont val="宋体"/>
        <family val="3"/>
        <charset val="134"/>
      </rPr>
      <t>混凝土）</t>
    </r>
    <phoneticPr fontId="2" type="noConversion"/>
  </si>
  <si>
    <t>-f</t>
  </si>
  <si>
    <r>
      <rPr>
        <sz val="10"/>
        <rFont val="宋体"/>
        <family val="3"/>
        <charset val="134"/>
      </rPr>
      <t>复合氨基醇类</t>
    </r>
    <r>
      <rPr>
        <sz val="10"/>
        <rFont val="Arial"/>
        <family val="2"/>
      </rPr>
      <t>901</t>
    </r>
    <r>
      <rPr>
        <sz val="10"/>
        <rFont val="宋体"/>
        <family val="3"/>
        <charset val="134"/>
      </rPr>
      <t>阻锈剂</t>
    </r>
    <phoneticPr fontId="2" type="noConversion"/>
  </si>
  <si>
    <t>-g</t>
  </si>
  <si>
    <r>
      <rPr>
        <sz val="10"/>
        <rFont val="宋体"/>
        <family val="3"/>
        <charset val="134"/>
      </rPr>
      <t>护栏防腐涂料</t>
    </r>
    <phoneticPr fontId="2" type="noConversion"/>
  </si>
  <si>
    <t>-h</t>
  </si>
  <si>
    <r>
      <t>M10</t>
    </r>
    <r>
      <rPr>
        <sz val="10"/>
        <rFont val="宋体"/>
        <family val="3"/>
        <charset val="134"/>
      </rPr>
      <t>砂浆抹面</t>
    </r>
    <phoneticPr fontId="2" type="noConversion"/>
  </si>
  <si>
    <t>-i</t>
  </si>
  <si>
    <r>
      <rPr>
        <sz val="10"/>
        <rFont val="宋体"/>
        <family val="3"/>
        <charset val="134"/>
      </rPr>
      <t>涵洞帽石（</t>
    </r>
    <r>
      <rPr>
        <sz val="10"/>
        <rFont val="Arial"/>
        <family val="2"/>
      </rPr>
      <t>C30</t>
    </r>
    <r>
      <rPr>
        <sz val="10"/>
        <rFont val="宋体"/>
        <family val="3"/>
        <charset val="134"/>
      </rPr>
      <t>混凝土）</t>
    </r>
    <phoneticPr fontId="2" type="noConversion"/>
  </si>
  <si>
    <t>-j</t>
  </si>
  <si>
    <r>
      <rPr>
        <sz val="10"/>
        <rFont val="宋体"/>
        <family val="3"/>
        <charset val="134"/>
      </rPr>
      <t>端墙（</t>
    </r>
    <r>
      <rPr>
        <sz val="10"/>
        <rFont val="Arial"/>
        <family val="2"/>
      </rPr>
      <t>C30</t>
    </r>
    <r>
      <rPr>
        <sz val="10"/>
        <rFont val="宋体"/>
        <family val="3"/>
        <charset val="134"/>
      </rPr>
      <t>混凝土）</t>
    </r>
    <phoneticPr fontId="2" type="noConversion"/>
  </si>
  <si>
    <t>-k</t>
  </si>
  <si>
    <r>
      <rPr>
        <sz val="10"/>
        <rFont val="宋体"/>
        <family val="3"/>
        <charset val="134"/>
      </rPr>
      <t>洞口铺砌（</t>
    </r>
    <r>
      <rPr>
        <sz val="10"/>
        <rFont val="Arial"/>
        <family val="2"/>
      </rPr>
      <t>C30</t>
    </r>
    <r>
      <rPr>
        <sz val="10"/>
        <rFont val="宋体"/>
        <family val="3"/>
        <charset val="134"/>
      </rPr>
      <t>混凝土）</t>
    </r>
    <phoneticPr fontId="2" type="noConversion"/>
  </si>
  <si>
    <t>-l</t>
  </si>
  <si>
    <r>
      <rPr>
        <sz val="10"/>
        <rFont val="宋体"/>
        <family val="3"/>
        <charset val="134"/>
      </rPr>
      <t>八字翼墙（</t>
    </r>
    <r>
      <rPr>
        <sz val="10"/>
        <rFont val="Arial"/>
        <family val="2"/>
      </rPr>
      <t>C30</t>
    </r>
    <r>
      <rPr>
        <sz val="10"/>
        <rFont val="宋体"/>
        <family val="3"/>
        <charset val="134"/>
      </rPr>
      <t>混凝土）</t>
    </r>
    <phoneticPr fontId="2" type="noConversion"/>
  </si>
  <si>
    <t>护栏</t>
    <phoneticPr fontId="2" type="noConversion"/>
  </si>
  <si>
    <t>602-1</t>
  </si>
  <si>
    <t>混凝土护栏(护墙、立柱)</t>
    <phoneticPr fontId="2" type="noConversion"/>
  </si>
  <si>
    <t>现浇混凝土护栏</t>
    <phoneticPr fontId="2" type="noConversion"/>
  </si>
  <si>
    <r>
      <rPr>
        <sz val="10"/>
        <rFont val="宋体"/>
        <family val="3"/>
        <charset val="134"/>
      </rPr>
      <t>桥头路侧防撞墙</t>
    </r>
    <phoneticPr fontId="2" type="noConversion"/>
  </si>
  <si>
    <r>
      <rPr>
        <sz val="10"/>
        <rFont val="宋体"/>
        <family val="3"/>
        <charset val="134"/>
      </rPr>
      <t>路侧防撞墙</t>
    </r>
    <phoneticPr fontId="2" type="noConversion"/>
  </si>
  <si>
    <t>602-3</t>
    <phoneticPr fontId="2" type="noConversion"/>
  </si>
  <si>
    <t>波形梁钢护栏</t>
    <phoneticPr fontId="2" type="noConversion"/>
  </si>
  <si>
    <t>路侧波形梁钢护栏</t>
    <phoneticPr fontId="2" type="noConversion"/>
  </si>
  <si>
    <t>Gr-B-2E</t>
    <phoneticPr fontId="2" type="noConversion"/>
  </si>
  <si>
    <t>-a-2</t>
  </si>
  <si>
    <r>
      <t>Gr-B-2E</t>
    </r>
    <r>
      <rPr>
        <sz val="10"/>
        <rFont val="宋体"/>
        <family val="3"/>
        <charset val="134"/>
      </rPr>
      <t>（包含上、下游端头）</t>
    </r>
    <phoneticPr fontId="2" type="noConversion"/>
  </si>
  <si>
    <t>波形梁钢护栏端头</t>
  </si>
  <si>
    <t>AT1-2</t>
    <phoneticPr fontId="2" type="noConversion"/>
  </si>
  <si>
    <t>-c-2</t>
  </si>
  <si>
    <t>BT-1</t>
    <phoneticPr fontId="2" type="noConversion"/>
  </si>
  <si>
    <t>-c-3</t>
  </si>
  <si>
    <t>BT-2</t>
    <phoneticPr fontId="2" type="noConversion"/>
  </si>
  <si>
    <t>-c-4</t>
  </si>
  <si>
    <t>GT-1</t>
    <phoneticPr fontId="2" type="noConversion"/>
  </si>
  <si>
    <t>道路交通标志</t>
  </si>
  <si>
    <t>604-1</t>
  </si>
  <si>
    <t>单柱式交通标志</t>
  </si>
  <si>
    <r>
      <rPr>
        <sz val="10"/>
        <rFont val="宋体"/>
        <family val="3"/>
        <charset val="134"/>
      </rPr>
      <t>〇</t>
    </r>
    <r>
      <rPr>
        <sz val="10"/>
        <rFont val="Arial"/>
        <family val="2"/>
      </rPr>
      <t>600</t>
    </r>
    <phoneticPr fontId="2" type="noConversion"/>
  </si>
  <si>
    <r>
      <rPr>
        <sz val="10"/>
        <rFont val="宋体"/>
        <family val="3"/>
        <charset val="134"/>
      </rPr>
      <t>个</t>
    </r>
    <phoneticPr fontId="2" type="noConversion"/>
  </si>
  <si>
    <r>
      <rPr>
        <sz val="10"/>
        <rFont val="宋体"/>
        <family val="3"/>
        <charset val="134"/>
      </rPr>
      <t>〇</t>
    </r>
    <r>
      <rPr>
        <sz val="10"/>
        <rFont val="Arial"/>
        <family val="2"/>
      </rPr>
      <t>800</t>
    </r>
    <phoneticPr fontId="2" type="noConversion"/>
  </si>
  <si>
    <r>
      <rPr>
        <sz val="10"/>
        <rFont val="宋体"/>
        <family val="3"/>
        <charset val="134"/>
      </rPr>
      <t>△</t>
    </r>
    <r>
      <rPr>
        <sz val="10"/>
        <rFont val="Arial"/>
        <family val="2"/>
      </rPr>
      <t>700</t>
    </r>
    <phoneticPr fontId="2" type="noConversion"/>
  </si>
  <si>
    <r>
      <rPr>
        <sz val="10"/>
        <rFont val="宋体"/>
        <family val="3"/>
        <charset val="134"/>
      </rPr>
      <t>△</t>
    </r>
    <r>
      <rPr>
        <sz val="10"/>
        <rFont val="Arial"/>
        <family val="2"/>
      </rPr>
      <t>900</t>
    </r>
    <phoneticPr fontId="2" type="noConversion"/>
  </si>
  <si>
    <r>
      <t>2-</t>
    </r>
    <r>
      <rPr>
        <sz val="10"/>
        <rFont val="宋体"/>
        <family val="3"/>
        <charset val="134"/>
      </rPr>
      <t>△</t>
    </r>
    <r>
      <rPr>
        <sz val="10"/>
        <rFont val="Arial"/>
        <family val="2"/>
      </rPr>
      <t>700</t>
    </r>
    <phoneticPr fontId="2" type="noConversion"/>
  </si>
  <si>
    <r>
      <t>2-</t>
    </r>
    <r>
      <rPr>
        <sz val="10"/>
        <rFont val="宋体"/>
        <family val="3"/>
        <charset val="134"/>
      </rPr>
      <t>△</t>
    </r>
    <r>
      <rPr>
        <sz val="10"/>
        <rFont val="Arial"/>
        <family val="2"/>
      </rPr>
      <t>900</t>
    </r>
    <phoneticPr fontId="2" type="noConversion"/>
  </si>
  <si>
    <r>
      <rPr>
        <sz val="10"/>
        <rFont val="宋体"/>
        <family val="3"/>
        <charset val="134"/>
      </rPr>
      <t>〇</t>
    </r>
    <r>
      <rPr>
        <sz val="10"/>
        <rFont val="Arial"/>
        <family val="2"/>
      </rPr>
      <t>600+</t>
    </r>
    <r>
      <rPr>
        <sz val="10"/>
        <rFont val="宋体"/>
        <family val="3"/>
        <charset val="134"/>
      </rPr>
      <t>△</t>
    </r>
    <r>
      <rPr>
        <sz val="10"/>
        <rFont val="Arial"/>
        <family val="2"/>
      </rPr>
      <t>700</t>
    </r>
    <phoneticPr fontId="2" type="noConversion"/>
  </si>
  <si>
    <r>
      <rPr>
        <sz val="10"/>
        <rFont val="宋体"/>
        <family val="3"/>
        <charset val="134"/>
      </rPr>
      <t>〇</t>
    </r>
    <r>
      <rPr>
        <sz val="10"/>
        <rFont val="Arial"/>
        <family val="2"/>
      </rPr>
      <t>800+</t>
    </r>
    <r>
      <rPr>
        <sz val="10"/>
        <rFont val="宋体"/>
        <family val="3"/>
        <charset val="134"/>
      </rPr>
      <t>△</t>
    </r>
    <r>
      <rPr>
        <sz val="10"/>
        <rFont val="Arial"/>
        <family val="2"/>
      </rPr>
      <t>900</t>
    </r>
    <phoneticPr fontId="2" type="noConversion"/>
  </si>
  <si>
    <r>
      <rPr>
        <sz val="10"/>
        <rFont val="宋体"/>
        <family val="3"/>
        <charset val="134"/>
      </rPr>
      <t>△</t>
    </r>
    <r>
      <rPr>
        <sz val="10"/>
        <rFont val="Arial"/>
        <family val="2"/>
      </rPr>
      <t>900+</t>
    </r>
    <r>
      <rPr>
        <sz val="10"/>
        <rFont val="宋体"/>
        <family val="3"/>
        <charset val="134"/>
      </rPr>
      <t>□</t>
    </r>
    <r>
      <rPr>
        <sz val="10"/>
        <rFont val="Arial"/>
        <family val="2"/>
      </rPr>
      <t>900×230</t>
    </r>
    <phoneticPr fontId="2" type="noConversion"/>
  </si>
  <si>
    <r>
      <t>2-</t>
    </r>
    <r>
      <rPr>
        <sz val="10"/>
        <rFont val="宋体"/>
        <family val="3"/>
        <charset val="134"/>
      </rPr>
      <t>△</t>
    </r>
    <r>
      <rPr>
        <sz val="10"/>
        <rFont val="Arial"/>
        <family val="2"/>
      </rPr>
      <t>900+</t>
    </r>
    <r>
      <rPr>
        <sz val="10"/>
        <rFont val="宋体"/>
        <family val="3"/>
        <charset val="134"/>
      </rPr>
      <t>□</t>
    </r>
    <r>
      <rPr>
        <sz val="10"/>
        <rFont val="Arial"/>
        <family val="2"/>
      </rPr>
      <t>900×230</t>
    </r>
    <phoneticPr fontId="2" type="noConversion"/>
  </si>
  <si>
    <r>
      <rPr>
        <sz val="10"/>
        <rFont val="宋体"/>
        <family val="3"/>
        <charset val="134"/>
      </rPr>
      <t>□</t>
    </r>
    <r>
      <rPr>
        <sz val="10"/>
        <rFont val="Arial"/>
        <family val="2"/>
      </rPr>
      <t>1280×1280</t>
    </r>
    <phoneticPr fontId="2" type="noConversion"/>
  </si>
  <si>
    <r>
      <rPr>
        <sz val="10"/>
        <rFont val="宋体"/>
        <family val="3"/>
        <charset val="134"/>
      </rPr>
      <t>□</t>
    </r>
    <r>
      <rPr>
        <sz val="10"/>
        <rFont val="Arial"/>
        <family val="2"/>
      </rPr>
      <t>1760×1280</t>
    </r>
    <phoneticPr fontId="2" type="noConversion"/>
  </si>
  <si>
    <t>-m</t>
    <phoneticPr fontId="2" type="noConversion"/>
  </si>
  <si>
    <r>
      <rPr>
        <sz val="10"/>
        <rFont val="宋体"/>
        <family val="3"/>
        <charset val="134"/>
      </rPr>
      <t>□</t>
    </r>
    <r>
      <rPr>
        <sz val="10"/>
        <rFont val="Arial"/>
        <family val="2"/>
      </rPr>
      <t>2220×540</t>
    </r>
    <phoneticPr fontId="2" type="noConversion"/>
  </si>
  <si>
    <t>-n</t>
    <phoneticPr fontId="2" type="noConversion"/>
  </si>
  <si>
    <r>
      <rPr>
        <sz val="10"/>
        <rFont val="宋体"/>
        <family val="3"/>
        <charset val="134"/>
      </rPr>
      <t>□</t>
    </r>
    <r>
      <rPr>
        <sz val="10"/>
        <rFont val="Arial"/>
        <family val="2"/>
      </rPr>
      <t>2240×1280</t>
    </r>
    <phoneticPr fontId="2" type="noConversion"/>
  </si>
  <si>
    <r>
      <rPr>
        <sz val="10"/>
        <rFont val="宋体"/>
        <family val="3"/>
        <charset val="134"/>
      </rPr>
      <t>□</t>
    </r>
    <r>
      <rPr>
        <sz val="10"/>
        <rFont val="Arial"/>
        <family val="2"/>
      </rPr>
      <t>1620×940+</t>
    </r>
    <r>
      <rPr>
        <sz val="10"/>
        <rFont val="宋体"/>
        <family val="3"/>
        <charset val="134"/>
      </rPr>
      <t>□</t>
    </r>
    <r>
      <rPr>
        <sz val="10"/>
        <rFont val="Arial"/>
        <family val="2"/>
      </rPr>
      <t>950×480</t>
    </r>
    <phoneticPr fontId="2" type="noConversion"/>
  </si>
  <si>
    <t>-p</t>
    <phoneticPr fontId="2" type="noConversion"/>
  </si>
  <si>
    <r>
      <rPr>
        <sz val="10"/>
        <rFont val="宋体"/>
        <family val="3"/>
        <charset val="134"/>
      </rPr>
      <t>线形诱导标□</t>
    </r>
    <r>
      <rPr>
        <sz val="10"/>
        <rFont val="Arial"/>
        <family val="2"/>
      </rPr>
      <t>400×600</t>
    </r>
    <phoneticPr fontId="2" type="noConversion"/>
  </si>
  <si>
    <t>604-2</t>
  </si>
  <si>
    <t>双柱式交通标志</t>
  </si>
  <si>
    <r>
      <rPr>
        <sz val="10"/>
        <rFont val="宋体"/>
        <family val="3"/>
        <charset val="134"/>
      </rPr>
      <t>□</t>
    </r>
    <r>
      <rPr>
        <sz val="10"/>
        <rFont val="Arial"/>
        <family val="2"/>
      </rPr>
      <t>3340×1920</t>
    </r>
    <phoneticPr fontId="2" type="noConversion"/>
  </si>
  <si>
    <t>604-5</t>
  </si>
  <si>
    <t>单悬臂式交通标志</t>
  </si>
  <si>
    <r>
      <rPr>
        <sz val="10"/>
        <rFont val="宋体"/>
        <family val="3"/>
        <charset val="134"/>
      </rPr>
      <t>□</t>
    </r>
    <r>
      <rPr>
        <sz val="10"/>
        <rFont val="Arial"/>
        <family val="2"/>
      </rPr>
      <t>3200×2400</t>
    </r>
    <phoneticPr fontId="2" type="noConversion"/>
  </si>
  <si>
    <r>
      <rPr>
        <sz val="10"/>
        <rFont val="宋体"/>
        <family val="3"/>
        <charset val="134"/>
      </rPr>
      <t>□</t>
    </r>
    <r>
      <rPr>
        <sz val="10"/>
        <rFont val="Arial"/>
        <family val="2"/>
      </rPr>
      <t>3600×2400</t>
    </r>
    <phoneticPr fontId="2" type="noConversion"/>
  </si>
  <si>
    <t>604-8</t>
  </si>
  <si>
    <t>里程牌</t>
    <phoneticPr fontId="2" type="noConversion"/>
  </si>
  <si>
    <t>个</t>
  </si>
  <si>
    <t>604-9</t>
  </si>
  <si>
    <t>公路界碑</t>
  </si>
  <si>
    <t>604-10</t>
  </si>
  <si>
    <r>
      <rPr>
        <sz val="10"/>
        <rFont val="宋体"/>
        <family val="3"/>
        <charset val="134"/>
      </rPr>
      <t>百米牌</t>
    </r>
    <phoneticPr fontId="2" type="noConversion"/>
  </si>
  <si>
    <r>
      <rPr>
        <sz val="10"/>
        <rFont val="宋体"/>
        <family val="3"/>
        <charset val="134"/>
      </rPr>
      <t>粘贴式百米牌</t>
    </r>
    <phoneticPr fontId="2" type="noConversion"/>
  </si>
  <si>
    <r>
      <rPr>
        <sz val="10"/>
        <rFont val="宋体"/>
        <family val="3"/>
        <charset val="134"/>
      </rPr>
      <t>附着式百米牌</t>
    </r>
    <phoneticPr fontId="2" type="noConversion"/>
  </si>
  <si>
    <t>604-14</t>
  </si>
  <si>
    <r>
      <rPr>
        <sz val="10"/>
        <rFont val="宋体"/>
        <family val="3"/>
        <charset val="134"/>
      </rPr>
      <t>道口标柱</t>
    </r>
    <phoneticPr fontId="2" type="noConversion"/>
  </si>
  <si>
    <t>604-15</t>
  </si>
  <si>
    <r>
      <rPr>
        <sz val="10"/>
        <rFont val="宋体"/>
        <family val="3"/>
        <charset val="134"/>
      </rPr>
      <t>柱式百米标</t>
    </r>
    <phoneticPr fontId="2" type="noConversion"/>
  </si>
  <si>
    <t>604-16</t>
  </si>
  <si>
    <r>
      <rPr>
        <sz val="10"/>
        <rFont val="宋体"/>
        <family val="3"/>
        <charset val="134"/>
      </rPr>
      <t>指示桩</t>
    </r>
    <phoneticPr fontId="2" type="noConversion"/>
  </si>
  <si>
    <t>604-17</t>
  </si>
  <si>
    <r>
      <rPr>
        <sz val="10"/>
        <rFont val="宋体"/>
        <family val="3"/>
        <charset val="134"/>
      </rPr>
      <t>爆闪灯</t>
    </r>
    <phoneticPr fontId="2" type="noConversion"/>
  </si>
  <si>
    <t>604-18</t>
  </si>
  <si>
    <t>里程碑</t>
    <phoneticPr fontId="2" type="noConversion"/>
  </si>
  <si>
    <t>道路交通标线</t>
  </si>
  <si>
    <t>605-1</t>
  </si>
  <si>
    <r>
      <rPr>
        <sz val="10"/>
        <rFont val="宋体"/>
        <family val="3"/>
        <charset val="134"/>
      </rPr>
      <t>路面标线</t>
    </r>
    <phoneticPr fontId="2" type="noConversion"/>
  </si>
  <si>
    <t>热熔标线（含振动标线）</t>
    <phoneticPr fontId="2" type="noConversion"/>
  </si>
  <si>
    <t>605-5</t>
    <phoneticPr fontId="2" type="noConversion"/>
  </si>
  <si>
    <t>轮廓标</t>
  </si>
  <si>
    <t>柱式轮廓标</t>
    <phoneticPr fontId="2" type="noConversion"/>
  </si>
  <si>
    <t>附着式轮廓标</t>
    <phoneticPr fontId="2" type="noConversion"/>
  </si>
  <si>
    <t>606-1</t>
    <phoneticPr fontId="2" type="noConversion"/>
  </si>
  <si>
    <t>线圈式交通情况调查设备</t>
    <phoneticPr fontId="2" type="noConversion"/>
  </si>
  <si>
    <t>套</t>
    <phoneticPr fontId="2" type="noConversion"/>
  </si>
  <si>
    <t>606-2</t>
  </si>
  <si>
    <t>数字化感知设备</t>
    <phoneticPr fontId="2" type="noConversion"/>
  </si>
  <si>
    <t>m</t>
    <phoneticPr fontId="2" type="noConversion"/>
  </si>
  <si>
    <r>
      <t>C30</t>
    </r>
    <r>
      <rPr>
        <sz val="10"/>
        <rFont val="宋体"/>
        <family val="3"/>
        <charset val="134"/>
      </rPr>
      <t>混凝土</t>
    </r>
    <phoneticPr fontId="2" type="noConversion"/>
  </si>
  <si>
    <r>
      <t xml:space="preserve">5.4 </t>
    </r>
    <r>
      <rPr>
        <b/>
        <sz val="16"/>
        <rFont val="黑体"/>
        <family val="3"/>
        <charset val="134"/>
      </rPr>
      <t>投标报价汇总表</t>
    </r>
    <phoneticPr fontId="2" type="noConversion"/>
  </si>
  <si>
    <t>货币单位：人民币元</t>
    <phoneticPr fontId="2" type="noConversion"/>
  </si>
  <si>
    <t>序号</t>
    <phoneticPr fontId="2" type="noConversion"/>
  </si>
  <si>
    <t>章次</t>
    <phoneticPr fontId="2" type="noConversion"/>
  </si>
  <si>
    <r>
      <rPr>
        <sz val="12"/>
        <rFont val="黑体"/>
        <family val="3"/>
        <charset val="134"/>
      </rPr>
      <t>科</t>
    </r>
    <r>
      <rPr>
        <sz val="12"/>
        <rFont val="Arial"/>
        <family val="2"/>
      </rPr>
      <t xml:space="preserve"> </t>
    </r>
    <r>
      <rPr>
        <sz val="12"/>
        <rFont val="黑体"/>
        <family val="3"/>
        <charset val="134"/>
      </rPr>
      <t>目</t>
    </r>
    <r>
      <rPr>
        <sz val="12"/>
        <rFont val="Arial"/>
        <family val="2"/>
      </rPr>
      <t xml:space="preserve"> </t>
    </r>
    <r>
      <rPr>
        <sz val="12"/>
        <rFont val="黑体"/>
        <family val="3"/>
        <charset val="134"/>
      </rPr>
      <t>名</t>
    </r>
    <r>
      <rPr>
        <sz val="12"/>
        <rFont val="Arial"/>
        <family val="2"/>
      </rPr>
      <t xml:space="preserve"> </t>
    </r>
    <r>
      <rPr>
        <sz val="12"/>
        <rFont val="黑体"/>
        <family val="3"/>
        <charset val="134"/>
      </rPr>
      <t>称</t>
    </r>
    <phoneticPr fontId="2" type="noConversion"/>
  </si>
  <si>
    <t>总则</t>
    <phoneticPr fontId="2" type="noConversion"/>
  </si>
  <si>
    <r>
      <rPr>
        <sz val="11"/>
        <rFont val="宋体"/>
        <family val="3"/>
        <charset val="134"/>
      </rPr>
      <t>路基</t>
    </r>
    <phoneticPr fontId="2" type="noConversion"/>
  </si>
  <si>
    <r>
      <rPr>
        <sz val="11"/>
        <rFont val="宋体"/>
        <family val="3"/>
        <charset val="134"/>
      </rPr>
      <t>桥梁、涵洞</t>
    </r>
    <phoneticPr fontId="2" type="noConversion"/>
  </si>
  <si>
    <t>隧道</t>
    <phoneticPr fontId="2" type="noConversion"/>
  </si>
  <si>
    <r>
      <rPr>
        <sz val="11"/>
        <rFont val="宋体"/>
        <family val="3"/>
        <charset val="134"/>
      </rPr>
      <t>交通安全设施</t>
    </r>
    <phoneticPr fontId="2" type="noConversion"/>
  </si>
  <si>
    <t>绿化及环境保护设施</t>
    <phoneticPr fontId="2" type="noConversion"/>
  </si>
  <si>
    <r>
      <rPr>
        <sz val="11"/>
        <rFont val="宋体"/>
        <family val="3"/>
        <charset val="134"/>
      </rPr>
      <t>第</t>
    </r>
    <r>
      <rPr>
        <sz val="11"/>
        <rFont val="Arial"/>
        <family val="2"/>
      </rPr>
      <t>100</t>
    </r>
    <r>
      <rPr>
        <sz val="11"/>
        <rFont val="宋体"/>
        <family val="3"/>
        <charset val="134"/>
      </rPr>
      <t>章～</t>
    </r>
    <r>
      <rPr>
        <sz val="11"/>
        <rFont val="Arial"/>
        <family val="2"/>
      </rPr>
      <t>700</t>
    </r>
    <r>
      <rPr>
        <sz val="11"/>
        <rFont val="宋体"/>
        <family val="3"/>
        <charset val="134"/>
      </rPr>
      <t>章清单合计</t>
    </r>
    <phoneticPr fontId="2" type="noConversion"/>
  </si>
  <si>
    <t>已包含在清单合计中的材料、工程设备、专业工程暂估价合计</t>
    <phoneticPr fontId="2" type="noConversion"/>
  </si>
  <si>
    <r>
      <rPr>
        <sz val="11"/>
        <rFont val="宋体"/>
        <family val="3"/>
        <charset val="134"/>
      </rPr>
      <t>清单合计减去材料、工程设备、专业工程暂估价
合计（即</t>
    </r>
    <r>
      <rPr>
        <sz val="11"/>
        <rFont val="Arial"/>
        <family val="2"/>
      </rPr>
      <t>8-9=10</t>
    </r>
    <r>
      <rPr>
        <sz val="11"/>
        <rFont val="宋体"/>
        <family val="3"/>
        <charset val="134"/>
      </rPr>
      <t>）</t>
    </r>
    <phoneticPr fontId="2" type="noConversion"/>
  </si>
  <si>
    <t>计日工合计</t>
    <phoneticPr fontId="2" type="noConversion"/>
  </si>
  <si>
    <r>
      <rPr>
        <sz val="11"/>
        <rFont val="宋体"/>
        <family val="3"/>
        <charset val="134"/>
      </rPr>
      <t>投标报价（即</t>
    </r>
    <r>
      <rPr>
        <sz val="11"/>
        <rFont val="Arial"/>
        <family val="2"/>
      </rPr>
      <t>8+11+12=13</t>
    </r>
    <r>
      <rPr>
        <sz val="11"/>
        <rFont val="宋体"/>
        <family val="3"/>
        <charset val="134"/>
      </rPr>
      <t>）</t>
    </r>
    <phoneticPr fontId="2" type="noConversion"/>
  </si>
  <si>
    <t>路面</t>
    <phoneticPr fontId="2" type="noConversion"/>
  </si>
  <si>
    <r>
      <rPr>
        <sz val="11"/>
        <rFont val="宋体"/>
        <family val="3"/>
        <charset val="134"/>
      </rPr>
      <t>暂列金额（不含计日工总额，即：</t>
    </r>
    <r>
      <rPr>
        <sz val="11"/>
        <rFont val="Arial"/>
        <family val="2"/>
      </rPr>
      <t>10×3%</t>
    </r>
    <r>
      <rPr>
        <sz val="11"/>
        <rFont val="宋体"/>
        <family val="3"/>
        <charset val="134"/>
      </rPr>
      <t>）</t>
    </r>
    <r>
      <rPr>
        <sz val="11"/>
        <rFont val="Arial"/>
        <family val="2"/>
      </rPr>
      <t>=12</t>
    </r>
    <phoneticPr fontId="2" type="noConversion"/>
  </si>
  <si>
    <r>
      <t xml:space="preserve">         4.3</t>
    </r>
    <r>
      <rPr>
        <sz val="12"/>
        <rFont val="宋体"/>
        <family val="3"/>
        <charset val="134"/>
      </rPr>
      <t xml:space="preserve">桥头路基处理挖台阶、挖台阶土方均作为结构物台背回填的附属工作，不另行计量。
</t>
    </r>
    <phoneticPr fontId="2" type="noConversion"/>
  </si>
  <si>
    <r>
      <t xml:space="preserve">         4.4</t>
    </r>
    <r>
      <rPr>
        <sz val="12"/>
        <rFont val="宋体"/>
        <family val="3"/>
        <charset val="134"/>
      </rPr>
      <t xml:space="preserve">冲击碾压依据图纸所示，按照冲击碾压的面积以平方米为单位计量。计价中包括场地清理、冲击碾压、试验检测等与此有关的作业内容。
</t>
    </r>
    <phoneticPr fontId="2" type="noConversion"/>
  </si>
  <si>
    <r>
      <t xml:space="preserve">         4.5</t>
    </r>
    <r>
      <rPr>
        <sz val="12"/>
        <rFont val="宋体"/>
        <family val="3"/>
        <charset val="134"/>
      </rPr>
      <t xml:space="preserve">现浇混凝土边沟及流水槽工程所设置的垫层及开挖土方作为其附属工作，不另行计量。
</t>
    </r>
    <phoneticPr fontId="2" type="noConversion"/>
  </si>
  <si>
    <r>
      <t xml:space="preserve">         4.6</t>
    </r>
    <r>
      <rPr>
        <sz val="12"/>
        <rFont val="宋体"/>
        <family val="3"/>
        <charset val="134"/>
      </rPr>
      <t xml:space="preserve">混凝土预制块流水槽依据图纸所示，以混凝土预制块体积以立方米为单位计量，砂砾垫层及开挖土方、钢筋作为其附属工作，不另行计量。
</t>
    </r>
    <phoneticPr fontId="2" type="noConversion"/>
  </si>
  <si>
    <r>
      <t xml:space="preserve">         4.7</t>
    </r>
    <r>
      <rPr>
        <sz val="12"/>
        <rFont val="宋体"/>
        <family val="3"/>
        <charset val="134"/>
      </rPr>
      <t xml:space="preserve">河床铺砌中砂砾垫层作为其附属工作，不另行计量。
</t>
    </r>
    <phoneticPr fontId="2" type="noConversion"/>
  </si>
  <si>
    <r>
      <t xml:space="preserve">         4.8</t>
    </r>
    <r>
      <rPr>
        <sz val="12"/>
        <rFont val="宋体"/>
        <family val="3"/>
        <charset val="134"/>
      </rPr>
      <t xml:space="preserve">导流坝中砂砾垫层、填筑土方作为其附属工作，不另行计量。
</t>
    </r>
    <phoneticPr fontId="2" type="noConversion"/>
  </si>
  <si>
    <r>
      <t xml:space="preserve">         4.9</t>
    </r>
    <r>
      <rPr>
        <sz val="12"/>
        <rFont val="宋体"/>
        <family val="3"/>
        <charset val="134"/>
      </rPr>
      <t xml:space="preserve">石笼防护工程依据图纸所示，按填筑片石体积以立方米为单位计量。计价中包括钢筋网片、铁丝网片及基础开挖、回填及弃运、清理工作面土方等与此有关的作业内容。
</t>
    </r>
    <phoneticPr fontId="2" type="noConversion"/>
  </si>
  <si>
    <r>
      <t xml:space="preserve">        4.10</t>
    </r>
    <r>
      <rPr>
        <sz val="12"/>
        <rFont val="宋体"/>
        <family val="3"/>
        <charset val="134"/>
      </rPr>
      <t>混凝土护岸依据图纸所示，按照混凝土体积以立方米为单位计量，计价中包含基坑开挖、回填，台阶开挖、防水涂料、反滤层等一切与此有关的作业内容。</t>
    </r>
    <phoneticPr fontId="2" type="noConversion"/>
  </si>
  <si>
    <r>
      <t xml:space="preserve">         4.12</t>
    </r>
    <r>
      <rPr>
        <sz val="12"/>
        <rFont val="宋体"/>
        <family val="3"/>
        <charset val="134"/>
      </rPr>
      <t xml:space="preserve">混凝土加固土路肩中水泥砂浆作为其附属工作，不另行计量。
</t>
    </r>
    <phoneticPr fontId="2" type="noConversion"/>
  </si>
  <si>
    <r>
      <t xml:space="preserve">         4.13</t>
    </r>
    <r>
      <rPr>
        <sz val="12"/>
        <rFont val="宋体"/>
        <family val="3"/>
        <charset val="134"/>
      </rPr>
      <t xml:space="preserve">钢筋工程中，固定、定位架立钢筋、支撑钢筋等，如图纸有则列入相应细目计量，无则作为钢筋工程的附属工作，不另行计量。
</t>
    </r>
    <phoneticPr fontId="2" type="noConversion"/>
  </si>
  <si>
    <r>
      <t xml:space="preserve">         4.15</t>
    </r>
    <r>
      <rPr>
        <sz val="12"/>
        <rFont val="宋体"/>
        <family val="3"/>
        <charset val="134"/>
      </rPr>
      <t>钢筋混凝土盖板涵以图纸规定的洞身长度或监理人同意的现场沿涵洞中心线量测的进出洞口之间的洞身长度，分不同孔径及孔数，经监理人检查验收后以米为单位计量。盖板涵所用钢筋不另行计量。计价中包括盖板、台身、台帽、支撑梁</t>
    </r>
    <r>
      <rPr>
        <sz val="12"/>
        <color indexed="10"/>
        <rFont val="宋体"/>
        <family val="3"/>
        <charset val="134"/>
      </rPr>
      <t>、</t>
    </r>
    <r>
      <rPr>
        <sz val="12"/>
        <rFont val="宋体"/>
        <family val="3"/>
        <charset val="134"/>
      </rPr>
      <t>基础、涵底铺砌、砂砾垫层、八字墙、截水墙、砂浆抹面、挡水坝、沥青麻絮沉降缝、沥青防腐层、挖除旧路基土方、回填旧路基土方、油毛毡、支座以及基础开挖、回填和弃运等与此有关的作业内容。台背回填（仔细夯实区）列入</t>
    </r>
    <r>
      <rPr>
        <sz val="12"/>
        <rFont val="Arial"/>
        <family val="2"/>
      </rPr>
      <t>204-1</t>
    </r>
    <r>
      <rPr>
        <sz val="12"/>
        <rFont val="宋体"/>
        <family val="3"/>
        <charset val="134"/>
      </rPr>
      <t>相应子目中计量，涵洞外路基护坡列入</t>
    </r>
    <r>
      <rPr>
        <sz val="12"/>
        <rFont val="Arial"/>
        <family val="2"/>
      </rPr>
      <t>208</t>
    </r>
    <r>
      <rPr>
        <sz val="12"/>
        <rFont val="宋体"/>
        <family val="3"/>
        <charset val="134"/>
      </rPr>
      <t>节相应子目中计量，拆除结构物列入</t>
    </r>
    <r>
      <rPr>
        <sz val="12"/>
        <rFont val="Arial"/>
        <family val="2"/>
      </rPr>
      <t>202-3</t>
    </r>
    <r>
      <rPr>
        <sz val="12"/>
        <rFont val="宋体"/>
        <family val="3"/>
        <charset val="134"/>
      </rPr>
      <t>相应子目中计量，清理土方、清理石方列入</t>
    </r>
    <r>
      <rPr>
        <sz val="12"/>
        <rFont val="Arial"/>
        <family val="2"/>
      </rPr>
      <t>203-1</t>
    </r>
    <r>
      <rPr>
        <sz val="12"/>
        <rFont val="宋体"/>
        <family val="3"/>
        <charset val="134"/>
      </rPr>
      <t xml:space="preserve">节子目中。
</t>
    </r>
    <phoneticPr fontId="2" type="noConversion"/>
  </si>
  <si>
    <r>
      <t xml:space="preserve">         4.16</t>
    </r>
    <r>
      <rPr>
        <sz val="12"/>
        <rFont val="宋体"/>
        <family val="3"/>
        <charset val="134"/>
      </rPr>
      <t xml:space="preserve">波形梁护栏端头依据图纸所示位置、断面尺寸，按图示各型号端头长度，以米为单位计量。
</t>
    </r>
    <phoneticPr fontId="2" type="noConversion"/>
  </si>
  <si>
    <r>
      <t xml:space="preserve">         4.17</t>
    </r>
    <r>
      <rPr>
        <sz val="12"/>
        <rFont val="宋体"/>
        <family val="3"/>
        <charset val="134"/>
      </rPr>
      <t xml:space="preserve">临时交通安全设施以总额为单位计量，由承包人包干使用。计价中包括图纸所示及为保证工程安全、顺利完成所设置的所有临时交通安全设施的修建、养护、拆除等相关内容。
</t>
    </r>
    <phoneticPr fontId="2" type="noConversion"/>
  </si>
  <si>
    <r>
      <t xml:space="preserve">          4.18</t>
    </r>
    <r>
      <rPr>
        <sz val="12"/>
        <rFont val="宋体"/>
        <family val="3"/>
        <charset val="134"/>
      </rPr>
      <t>改移、新建雨水口、修复雨水口、修复雨水检查井依据图纸所示，以处为单位计量，计价内容包含开挖、回填基坑、</t>
    </r>
    <r>
      <rPr>
        <sz val="12"/>
        <rFont val="Arial"/>
        <family val="2"/>
      </rPr>
      <t>C15</t>
    </r>
    <r>
      <rPr>
        <sz val="12"/>
        <rFont val="宋体"/>
        <family val="3"/>
        <charset val="134"/>
      </rPr>
      <t>混凝土基础、过梁、井圈、铸铁篦子、砖砌体、混凝土垫层等与此一切相关的工作内容及材料，均含入报价中，不另行计量。</t>
    </r>
    <phoneticPr fontId="2" type="noConversion"/>
  </si>
  <si>
    <r>
      <t xml:space="preserve">         4.14</t>
    </r>
    <r>
      <rPr>
        <sz val="12"/>
        <rFont val="宋体"/>
        <family val="3"/>
        <charset val="134"/>
      </rPr>
      <t>圆管涵以图纸规定的洞身长度或监理人同意的现场沿涵洞中心线量测的进出洞口之间的洞身长度，分不同孔径及孔数，经监理人检查验收后以米为单位计量。涵洞所用钢筋不另行计量。计价中包括管身、端墙、帽石、八字墙、管节基础、洞口及洞口外铺砌、砂砾垫层、挖除旧路基土方、回填旧路基土方、进出水口加固、跌水、沉降缝以及基础开挖、回填和弃运等与此有关的作业内容。台背回填（仔细夯实区）列入</t>
    </r>
    <r>
      <rPr>
        <sz val="12"/>
        <rFont val="Arial"/>
        <family val="2"/>
      </rPr>
      <t>204-1</t>
    </r>
    <r>
      <rPr>
        <sz val="12"/>
        <rFont val="宋体"/>
        <family val="3"/>
        <charset val="134"/>
      </rPr>
      <t>相应子目中计量，涵洞外路基护坡列入</t>
    </r>
    <r>
      <rPr>
        <sz val="12"/>
        <rFont val="Arial"/>
        <family val="2"/>
      </rPr>
      <t>208</t>
    </r>
    <r>
      <rPr>
        <sz val="12"/>
        <rFont val="宋体"/>
        <family val="3"/>
        <charset val="134"/>
      </rPr>
      <t>节相应子目中计量，拆除结构物列入</t>
    </r>
    <r>
      <rPr>
        <sz val="12"/>
        <rFont val="Arial"/>
        <family val="2"/>
      </rPr>
      <t>202-3</t>
    </r>
    <r>
      <rPr>
        <sz val="12"/>
        <rFont val="宋体"/>
        <family val="3"/>
        <charset val="134"/>
      </rPr>
      <t>相应子目中计量，清理土方、清理石方列入</t>
    </r>
    <r>
      <rPr>
        <sz val="12"/>
        <rFont val="Arial"/>
        <family val="2"/>
      </rPr>
      <t>203-1</t>
    </r>
    <r>
      <rPr>
        <sz val="12"/>
        <rFont val="宋体"/>
        <family val="3"/>
        <charset val="134"/>
      </rPr>
      <t xml:space="preserve">节子目中。
</t>
    </r>
    <phoneticPr fontId="2" type="noConversion"/>
  </si>
  <si>
    <r>
      <t xml:space="preserve">         4.1</t>
    </r>
    <r>
      <rPr>
        <sz val="12"/>
        <rFont val="宋体"/>
        <family val="3"/>
        <charset val="134"/>
      </rPr>
      <t>工程一切险和第三方责任险应由承包人以承包人与发包人联名投保，保险费已列入工程量清单</t>
    </r>
    <r>
      <rPr>
        <sz val="12"/>
        <rFont val="Arial"/>
        <family val="2"/>
      </rPr>
      <t>100</t>
    </r>
    <r>
      <rPr>
        <sz val="12"/>
        <rFont val="宋体"/>
        <family val="3"/>
        <charset val="134"/>
      </rPr>
      <t>章内。工程一切险的投保金额为工程量清单第</t>
    </r>
    <r>
      <rPr>
        <sz val="12"/>
        <rFont val="Arial"/>
        <family val="2"/>
      </rPr>
      <t>100</t>
    </r>
    <r>
      <rPr>
        <sz val="12"/>
        <rFont val="宋体"/>
        <family val="3"/>
        <charset val="134"/>
      </rPr>
      <t>章（不含建筑工程一切险及第三方责任险的保险费）至</t>
    </r>
    <r>
      <rPr>
        <sz val="12"/>
        <rFont val="Arial"/>
        <family val="2"/>
      </rPr>
      <t>700</t>
    </r>
    <r>
      <rPr>
        <sz val="12"/>
        <rFont val="宋体"/>
        <family val="3"/>
        <charset val="134"/>
      </rPr>
      <t>章合计金额，保险费率暂定为</t>
    </r>
    <r>
      <rPr>
        <sz val="12"/>
        <rFont val="Arial"/>
        <family val="2"/>
      </rPr>
      <t>3</t>
    </r>
    <r>
      <rPr>
        <sz val="12"/>
        <rFont val="宋体"/>
        <family val="3"/>
        <charset val="134"/>
      </rPr>
      <t>‰；第三方责任险的最低投保金额为</t>
    </r>
    <r>
      <rPr>
        <sz val="12"/>
        <rFont val="Arial"/>
        <family val="2"/>
      </rPr>
      <t>100</t>
    </r>
    <r>
      <rPr>
        <sz val="12"/>
        <rFont val="宋体"/>
        <family val="3"/>
        <charset val="134"/>
      </rPr>
      <t>万元，保险费率暂定为</t>
    </r>
    <r>
      <rPr>
        <sz val="12"/>
        <rFont val="Arial"/>
        <family val="2"/>
      </rPr>
      <t>4</t>
    </r>
    <r>
      <rPr>
        <sz val="12"/>
        <rFont val="宋体"/>
        <family val="3"/>
        <charset val="134"/>
      </rPr>
      <t xml:space="preserve">‰。发包人在接到保险单后，将按照保险单的实际费用支付给承包人。如出现保险事故，保险金不足以补偿损失的，应由承包人自行负责补偿。
</t>
    </r>
    <phoneticPr fontId="2" type="noConversion"/>
  </si>
  <si>
    <r>
      <t xml:space="preserve">        2.7  </t>
    </r>
    <r>
      <rPr>
        <sz val="12"/>
        <rFont val="宋体"/>
        <family val="3"/>
        <charset val="134"/>
      </rPr>
      <t>暂列金额（不含计日工总额）的数量及拟用子目的说明：</t>
    </r>
    <r>
      <rPr>
        <b/>
        <u/>
        <sz val="12"/>
        <rFont val="宋体"/>
        <family val="3"/>
        <charset val="134"/>
      </rPr>
      <t>按</t>
    </r>
    <r>
      <rPr>
        <b/>
        <u/>
        <sz val="12"/>
        <rFont val="Arial"/>
        <family val="2"/>
      </rPr>
      <t>100</t>
    </r>
    <r>
      <rPr>
        <b/>
        <u/>
        <sz val="12"/>
        <rFont val="宋体"/>
        <family val="3"/>
        <charset val="134"/>
      </rPr>
      <t>章至</t>
    </r>
    <r>
      <rPr>
        <b/>
        <u/>
        <sz val="12"/>
        <rFont val="Arial"/>
        <family val="2"/>
      </rPr>
      <t>700</t>
    </r>
    <r>
      <rPr>
        <b/>
        <u/>
        <sz val="12"/>
        <rFont val="宋体"/>
        <family val="3"/>
        <charset val="134"/>
      </rPr>
      <t>章合计金额（不含暂估价）的</t>
    </r>
    <r>
      <rPr>
        <b/>
        <u/>
        <sz val="12"/>
        <rFont val="Arial"/>
        <family val="2"/>
      </rPr>
      <t>3%</t>
    </r>
    <r>
      <rPr>
        <b/>
        <u/>
        <sz val="12"/>
        <rFont val="宋体"/>
        <family val="3"/>
        <charset val="134"/>
      </rPr>
      <t>计列</t>
    </r>
    <r>
      <rPr>
        <sz val="12"/>
        <rFont val="宋体"/>
        <family val="3"/>
        <charset val="134"/>
      </rPr>
      <t>。</t>
    </r>
    <r>
      <rPr>
        <sz val="12"/>
        <rFont val="Arial"/>
        <family val="2"/>
      </rPr>
      <t xml:space="preserve"> </t>
    </r>
    <phoneticPr fontId="2" type="noConversion"/>
  </si>
  <si>
    <r>
      <rPr>
        <b/>
        <sz val="11"/>
        <rFont val="宋体"/>
        <family val="3"/>
        <charset val="134"/>
      </rPr>
      <t>合同段编号：</t>
    </r>
    <r>
      <rPr>
        <b/>
        <sz val="11"/>
        <rFont val="Arial"/>
        <family val="2"/>
      </rPr>
      <t>YHSG</t>
    </r>
    <phoneticPr fontId="2" type="noConversion"/>
  </si>
  <si>
    <r>
      <t xml:space="preserve">        1.3  </t>
    </r>
    <r>
      <rPr>
        <sz val="12"/>
        <rFont val="宋体"/>
        <family val="3"/>
        <charset val="134"/>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Arial"/>
        <family val="2"/>
      </rPr>
      <t>15.4</t>
    </r>
    <r>
      <rPr>
        <sz val="12"/>
        <rFont val="宋体"/>
        <family val="3"/>
        <charset val="134"/>
      </rPr>
      <t xml:space="preserve">款的规定，按监理人确定的单价或总额价计算支付额。
</t>
    </r>
    <phoneticPr fontId="2" type="noConversion"/>
  </si>
</sst>
</file>

<file path=xl/styles.xml><?xml version="1.0" encoding="utf-8"?>
<styleSheet xmlns="http://schemas.openxmlformats.org/spreadsheetml/2006/main">
  <numFmts count="3">
    <numFmt numFmtId="176" formatCode="_-* #,##0.00_-;\-* #,##0.00_-;_-* &quot;-&quot;??_-;_-@_-"/>
    <numFmt numFmtId="177" formatCode="0.00_);[Red]\(0.00\)"/>
    <numFmt numFmtId="178" formatCode="0_);[Red]\(0\)"/>
  </numFmts>
  <fonts count="35">
    <font>
      <sz val="12"/>
      <name val="宋体"/>
      <charset val="134"/>
    </font>
    <font>
      <sz val="12"/>
      <name val="宋体"/>
      <family val="3"/>
      <charset val="134"/>
    </font>
    <font>
      <sz val="9"/>
      <name val="宋体"/>
      <family val="3"/>
      <charset val="134"/>
    </font>
    <font>
      <sz val="12"/>
      <name val="黑体"/>
      <family val="3"/>
      <charset val="134"/>
    </font>
    <font>
      <b/>
      <sz val="12"/>
      <name val="宋体"/>
      <family val="3"/>
      <charset val="134"/>
    </font>
    <font>
      <b/>
      <sz val="10"/>
      <name val="黑体"/>
      <family val="3"/>
      <charset val="134"/>
    </font>
    <font>
      <b/>
      <sz val="11"/>
      <name val="Arial"/>
      <family val="2"/>
    </font>
    <font>
      <sz val="11"/>
      <name val="Arial"/>
      <family val="2"/>
    </font>
    <font>
      <b/>
      <sz val="16"/>
      <name val="黑体"/>
      <family val="3"/>
      <charset val="134"/>
    </font>
    <font>
      <b/>
      <sz val="15"/>
      <name val="Arial"/>
      <family val="2"/>
    </font>
    <font>
      <sz val="10"/>
      <name val="Arial"/>
      <family val="2"/>
    </font>
    <font>
      <b/>
      <sz val="12"/>
      <name val="Arial"/>
      <family val="2"/>
    </font>
    <font>
      <sz val="12"/>
      <name val="Arial"/>
      <family val="2"/>
    </font>
    <font>
      <b/>
      <sz val="10"/>
      <name val="Arial"/>
      <family val="2"/>
    </font>
    <font>
      <sz val="9"/>
      <name val="Arial"/>
      <family val="2"/>
    </font>
    <font>
      <b/>
      <sz val="9"/>
      <name val="Arial"/>
      <family val="2"/>
    </font>
    <font>
      <b/>
      <sz val="13"/>
      <name val="黑体"/>
      <family val="3"/>
      <charset val="134"/>
    </font>
    <font>
      <b/>
      <sz val="15"/>
      <name val="宋体"/>
      <family val="3"/>
      <charset val="134"/>
    </font>
    <font>
      <sz val="25"/>
      <name val="Arial"/>
      <family val="2"/>
    </font>
    <font>
      <sz val="12"/>
      <color indexed="10"/>
      <name val="宋体"/>
      <family val="3"/>
      <charset val="134"/>
    </font>
    <font>
      <sz val="10"/>
      <name val="Helv"/>
      <family val="2"/>
    </font>
    <font>
      <b/>
      <sz val="16"/>
      <name val="Arial"/>
      <family val="2"/>
    </font>
    <font>
      <sz val="14"/>
      <name val="Arial"/>
      <family val="2"/>
    </font>
    <font>
      <b/>
      <sz val="13"/>
      <name val="Arial"/>
      <family val="2"/>
    </font>
    <font>
      <b/>
      <sz val="10"/>
      <name val="宋体"/>
      <family val="3"/>
      <charset val="134"/>
    </font>
    <font>
      <sz val="10"/>
      <name val="宋体"/>
      <family val="3"/>
      <charset val="134"/>
    </font>
    <font>
      <b/>
      <sz val="11"/>
      <name val="宋体"/>
      <family val="3"/>
      <charset val="134"/>
    </font>
    <font>
      <sz val="11"/>
      <name val="宋体"/>
      <family val="3"/>
      <charset val="134"/>
    </font>
    <font>
      <sz val="20"/>
      <name val="宋体"/>
      <family val="3"/>
      <charset val="134"/>
    </font>
    <font>
      <sz val="10"/>
      <name val="宋体"/>
      <family val="3"/>
      <charset val="134"/>
    </font>
    <font>
      <sz val="10"/>
      <name val="宋体"/>
      <family val="3"/>
      <charset val="134"/>
    </font>
    <font>
      <vertAlign val="superscript"/>
      <sz val="10"/>
      <name val="Arial"/>
      <family val="2"/>
    </font>
    <font>
      <sz val="10"/>
      <color rgb="FFFF0000"/>
      <name val="Arial"/>
      <family val="2"/>
    </font>
    <font>
      <b/>
      <u/>
      <sz val="12"/>
      <name val="宋体"/>
      <family val="3"/>
      <charset val="134"/>
    </font>
    <font>
      <b/>
      <u/>
      <sz val="12"/>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176" fontId="1" fillId="0" borderId="0" applyFont="0" applyFill="0" applyBorder="0" applyAlignment="0" applyProtection="0">
      <alignment vertical="center"/>
    </xf>
    <xf numFmtId="0" fontId="20" fillId="0" borderId="0"/>
    <xf numFmtId="0" fontId="20" fillId="0" borderId="0"/>
  </cellStyleXfs>
  <cellXfs count="103">
    <xf numFmtId="0" fontId="0" fillId="0" borderId="0" xfId="0" applyAlignment="1">
      <alignment vertical="center"/>
    </xf>
    <xf numFmtId="0" fontId="6" fillId="0" borderId="0" xfId="0" applyFont="1" applyFill="1" applyBorder="1" applyAlignment="1" applyProtection="1">
      <alignment horizontal="left" vertical="center"/>
    </xf>
    <xf numFmtId="0" fontId="10" fillId="0" borderId="1" xfId="0" applyFont="1" applyFill="1" applyBorder="1" applyAlignment="1" applyProtection="1">
      <alignment horizontal="center" vertical="center" wrapText="1"/>
    </xf>
    <xf numFmtId="3" fontId="10" fillId="0" borderId="1" xfId="1" applyNumberFormat="1" applyFont="1" applyFill="1" applyBorder="1" applyAlignment="1" applyProtection="1">
      <alignment horizontal="right" vertical="center" shrinkToFit="1"/>
    </xf>
    <xf numFmtId="0" fontId="10" fillId="0" borderId="1" xfId="0" applyFont="1" applyBorder="1" applyAlignment="1">
      <alignment horizontal="center" vertical="center"/>
    </xf>
    <xf numFmtId="3" fontId="6" fillId="0" borderId="1" xfId="0" applyNumberFormat="1" applyFont="1" applyFill="1" applyBorder="1" applyAlignment="1" applyProtection="1">
      <alignment horizontal="center" vertical="center" readingOrder="1"/>
    </xf>
    <xf numFmtId="0" fontId="10" fillId="0" borderId="1" xfId="0" applyFont="1" applyFill="1" applyBorder="1" applyAlignment="1" applyProtection="1">
      <alignment horizontal="center" vertical="center"/>
    </xf>
    <xf numFmtId="0" fontId="10" fillId="0" borderId="0" xfId="0" applyFont="1" applyFill="1" applyBorder="1" applyAlignment="1" applyProtection="1">
      <alignment vertical="center"/>
      <protection locked="0"/>
    </xf>
    <xf numFmtId="0" fontId="10" fillId="0" borderId="1" xfId="0" applyFont="1" applyBorder="1" applyAlignment="1" applyProtection="1">
      <alignment horizontal="center" vertical="center"/>
    </xf>
    <xf numFmtId="0" fontId="10" fillId="0" borderId="1" xfId="0" applyFont="1" applyBorder="1" applyAlignment="1" applyProtection="1">
      <alignment vertical="center" wrapText="1" shrinkToFit="1"/>
    </xf>
    <xf numFmtId="3" fontId="13" fillId="0" borderId="2" xfId="0" applyNumberFormat="1" applyFont="1" applyFill="1" applyBorder="1" applyAlignment="1" applyProtection="1">
      <alignment horizontal="center" vertical="center" readingOrder="1"/>
    </xf>
    <xf numFmtId="0" fontId="1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0" fontId="14" fillId="0" borderId="0" xfId="0" applyFont="1" applyFill="1" applyBorder="1" applyProtection="1"/>
    <xf numFmtId="0" fontId="13" fillId="0" borderId="1" xfId="0" applyFont="1" applyFill="1" applyBorder="1" applyAlignment="1" applyProtection="1">
      <alignment horizontal="center" vertical="center"/>
    </xf>
    <xf numFmtId="177" fontId="10" fillId="0" borderId="2" xfId="0" applyNumberFormat="1" applyFont="1" applyFill="1" applyBorder="1" applyAlignment="1" applyProtection="1">
      <alignment horizontal="center" vertical="center"/>
      <protection locked="0"/>
    </xf>
    <xf numFmtId="3" fontId="10" fillId="0" borderId="1" xfId="0" applyNumberFormat="1" applyFont="1" applyFill="1" applyBorder="1" applyAlignment="1">
      <alignment horizontal="right" vertical="center"/>
    </xf>
    <xf numFmtId="0" fontId="10" fillId="0" borderId="0" xfId="0" applyFont="1" applyFill="1" applyBorder="1" applyProtection="1"/>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49" fontId="10" fillId="0" borderId="1" xfId="0" applyNumberFormat="1" applyFont="1" applyFill="1" applyBorder="1" applyAlignment="1">
      <alignment horizontal="center" vertical="center"/>
    </xf>
    <xf numFmtId="0" fontId="10" fillId="0" borderId="1" xfId="0" applyFont="1" applyBorder="1" applyAlignment="1">
      <alignment vertical="center" wrapText="1" shrinkToFit="1"/>
    </xf>
    <xf numFmtId="0" fontId="14" fillId="0" borderId="0" xfId="0" applyNumberFormat="1" applyFont="1" applyFill="1" applyBorder="1" applyProtection="1"/>
    <xf numFmtId="177" fontId="6" fillId="0" borderId="0" xfId="0" applyNumberFormat="1" applyFont="1" applyFill="1" applyBorder="1" applyAlignment="1" applyProtection="1">
      <alignment horizontal="center" vertical="center"/>
    </xf>
    <xf numFmtId="0" fontId="15" fillId="0" borderId="0" xfId="0" applyFont="1" applyFill="1" applyBorder="1" applyProtection="1"/>
    <xf numFmtId="0" fontId="13" fillId="0" borderId="0" xfId="0" applyFont="1" applyFill="1" applyBorder="1" applyAlignment="1" applyProtection="1">
      <alignment horizontal="center" vertical="center"/>
    </xf>
    <xf numFmtId="0" fontId="13" fillId="0" borderId="0" xfId="0" applyFont="1" applyFill="1" applyBorder="1" applyProtection="1">
      <protection locked="0"/>
    </xf>
    <xf numFmtId="0" fontId="6" fillId="0" borderId="0" xfId="0" applyFont="1" applyFill="1" applyBorder="1" applyProtection="1"/>
    <xf numFmtId="0" fontId="12" fillId="0" borderId="0" xfId="0" applyFont="1" applyFill="1" applyBorder="1" applyAlignment="1" applyProtection="1">
      <alignment vertical="center" readingOrder="1"/>
    </xf>
    <xf numFmtId="0" fontId="7" fillId="0" borderId="0" xfId="0" applyFont="1" applyFill="1" applyBorder="1" applyAlignment="1" applyProtection="1">
      <alignment vertical="center" readingOrder="1"/>
    </xf>
    <xf numFmtId="3" fontId="7" fillId="0" borderId="1" xfId="0" applyNumberFormat="1" applyFont="1" applyFill="1" applyBorder="1" applyAlignment="1" applyProtection="1">
      <alignment horizontal="center" vertical="center" readingOrder="1"/>
    </xf>
    <xf numFmtId="178" fontId="13" fillId="0" borderId="0" xfId="0" applyNumberFormat="1" applyFont="1" applyFill="1" applyBorder="1" applyAlignment="1" applyProtection="1">
      <alignment horizontal="right" vertical="center"/>
    </xf>
    <xf numFmtId="178" fontId="13" fillId="0" borderId="1" xfId="0" applyNumberFormat="1" applyFont="1" applyFill="1" applyBorder="1" applyAlignment="1" applyProtection="1">
      <alignment horizontal="center" vertical="center"/>
    </xf>
    <xf numFmtId="178" fontId="10" fillId="0" borderId="1" xfId="0" applyNumberFormat="1" applyFont="1" applyFill="1" applyBorder="1" applyAlignment="1" applyProtection="1">
      <alignment horizontal="right" vertical="center" shrinkToFit="1"/>
    </xf>
    <xf numFmtId="178" fontId="10" fillId="0" borderId="1" xfId="0" applyNumberFormat="1" applyFont="1" applyFill="1" applyBorder="1" applyAlignment="1" applyProtection="1">
      <alignment horizontal="right" vertical="center" shrinkToFit="1"/>
      <protection locked="0"/>
    </xf>
    <xf numFmtId="0" fontId="9" fillId="0" borderId="0" xfId="0" applyFont="1" applyAlignment="1" applyProtection="1">
      <alignment horizontal="center" vertical="center" wrapText="1"/>
    </xf>
    <xf numFmtId="0" fontId="12" fillId="0" borderId="0" xfId="0" applyFont="1" applyAlignment="1" applyProtection="1">
      <alignment vertical="center" wrapText="1"/>
    </xf>
    <xf numFmtId="0" fontId="18" fillId="0" borderId="0" xfId="0" applyFont="1" applyAlignment="1" applyProtection="1">
      <alignment vertical="center" wrapText="1"/>
    </xf>
    <xf numFmtId="0" fontId="11" fillId="0" borderId="0" xfId="0" applyFont="1" applyAlignment="1" applyProtection="1">
      <alignment vertical="center" wrapText="1"/>
    </xf>
    <xf numFmtId="0" fontId="12" fillId="0" borderId="0" xfId="0" applyFont="1" applyAlignment="1" applyProtection="1">
      <alignment horizontal="left" vertical="center" wrapText="1"/>
    </xf>
    <xf numFmtId="0" fontId="11" fillId="0" borderId="0" xfId="0" applyFont="1" applyFill="1" applyAlignment="1" applyProtection="1">
      <alignment horizontal="justify" vertical="center" wrapText="1"/>
    </xf>
    <xf numFmtId="0" fontId="12" fillId="0" borderId="0" xfId="0" applyFont="1" applyFill="1" applyAlignment="1" applyProtection="1">
      <alignment vertical="center" wrapText="1"/>
    </xf>
    <xf numFmtId="0" fontId="18" fillId="0" borderId="0" xfId="0" applyFont="1" applyFill="1" applyAlignment="1" applyProtection="1">
      <alignment vertical="center" wrapText="1"/>
    </xf>
    <xf numFmtId="0" fontId="10" fillId="0" borderId="0" xfId="2" applyFont="1" applyFill="1" applyAlignment="1" applyProtection="1">
      <alignment vertical="distributed"/>
    </xf>
    <xf numFmtId="0" fontId="18" fillId="0" borderId="0" xfId="2" applyFont="1" applyFill="1" applyAlignment="1" applyProtection="1">
      <alignment vertical="distributed"/>
    </xf>
    <xf numFmtId="0" fontId="10" fillId="0" borderId="0" xfId="2" applyFont="1" applyFill="1" applyAlignment="1" applyProtection="1">
      <alignment vertical="center"/>
    </xf>
    <xf numFmtId="0" fontId="18" fillId="0" borderId="0" xfId="2" applyFont="1" applyFill="1" applyAlignment="1" applyProtection="1">
      <alignment vertical="center"/>
    </xf>
    <xf numFmtId="0" fontId="12" fillId="0" borderId="0" xfId="2" applyFont="1" applyAlignment="1">
      <alignment vertical="center" wrapText="1"/>
    </xf>
    <xf numFmtId="0" fontId="13" fillId="0" borderId="0" xfId="0" applyFont="1" applyFill="1" applyBorder="1" applyAlignment="1" applyProtection="1">
      <alignment horizontal="left" vertical="center" wrapText="1"/>
    </xf>
    <xf numFmtId="0" fontId="21"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center" vertical="center"/>
      <protection locked="0"/>
    </xf>
    <xf numFmtId="178" fontId="10" fillId="0" borderId="0" xfId="0" applyNumberFormat="1" applyFont="1" applyFill="1" applyBorder="1" applyAlignment="1" applyProtection="1">
      <alignment horizontal="right" vertical="center"/>
      <protection locked="0"/>
    </xf>
    <xf numFmtId="0" fontId="10" fillId="0" borderId="0" xfId="0" applyFont="1" applyFill="1" applyBorder="1" applyAlignment="1" applyProtection="1">
      <alignment horizontal="right" vertical="center"/>
      <protection locked="0"/>
    </xf>
    <xf numFmtId="0" fontId="22" fillId="0" borderId="0"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right" vertical="center"/>
    </xf>
    <xf numFmtId="0" fontId="13" fillId="0" borderId="1" xfId="0" applyFont="1" applyFill="1" applyBorder="1" applyAlignment="1" applyProtection="1">
      <alignment horizontal="center" vertical="center" wrapText="1"/>
    </xf>
    <xf numFmtId="0" fontId="12" fillId="0" borderId="0" xfId="0" applyFont="1" applyFill="1" applyBorder="1" applyProtection="1"/>
    <xf numFmtId="0" fontId="13" fillId="0" borderId="3"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justify" vertical="center" wrapText="1"/>
    </xf>
    <xf numFmtId="177" fontId="14"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justify" vertical="center" wrapText="1"/>
    </xf>
    <xf numFmtId="0" fontId="7" fillId="0" borderId="0" xfId="0" applyNumberFormat="1" applyFont="1" applyFill="1" applyBorder="1" applyAlignment="1" applyProtection="1">
      <alignment horizontal="center" vertical="center"/>
    </xf>
    <xf numFmtId="177" fontId="7"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right" vertical="center"/>
    </xf>
    <xf numFmtId="0" fontId="12" fillId="0" borderId="1" xfId="0" applyFont="1" applyFill="1" applyBorder="1" applyAlignment="1" applyProtection="1">
      <alignment horizontal="center" vertical="center" readingOrder="1"/>
    </xf>
    <xf numFmtId="0" fontId="28" fillId="0" borderId="0" xfId="0" applyFont="1" applyAlignment="1" applyProtection="1">
      <alignment vertical="center"/>
    </xf>
    <xf numFmtId="0" fontId="29" fillId="0" borderId="0" xfId="0" applyFont="1" applyFill="1" applyBorder="1" applyAlignment="1" applyProtection="1">
      <alignment vertical="center"/>
      <protection locked="0"/>
    </xf>
    <xf numFmtId="0" fontId="30" fillId="0" borderId="1" xfId="0" applyFont="1" applyBorder="1" applyAlignment="1">
      <alignment vertical="center" wrapText="1" shrinkToFit="1"/>
    </xf>
    <xf numFmtId="0" fontId="12" fillId="0" borderId="0" xfId="2" applyFont="1" applyFill="1" applyAlignment="1">
      <alignment vertical="center" wrapText="1"/>
    </xf>
    <xf numFmtId="0" fontId="12" fillId="0" borderId="0" xfId="2" applyFont="1" applyFill="1" applyAlignment="1">
      <alignment horizontal="left" vertical="center" wrapText="1"/>
    </xf>
    <xf numFmtId="0" fontId="12" fillId="0" borderId="0" xfId="0" applyFont="1" applyFill="1" applyAlignment="1">
      <alignment vertical="center" wrapText="1"/>
    </xf>
    <xf numFmtId="49" fontId="10" fillId="0" borderId="1" xfId="3" applyNumberFormat="1" applyFont="1" applyFill="1" applyBorder="1" applyAlignment="1">
      <alignment horizontal="center" vertical="center"/>
    </xf>
    <xf numFmtId="0" fontId="25" fillId="0" borderId="1" xfId="3" applyFont="1" applyFill="1" applyBorder="1" applyAlignment="1">
      <alignment vertical="center" wrapText="1" shrinkToFit="1"/>
    </xf>
    <xf numFmtId="0" fontId="10" fillId="0" borderId="1" xfId="3" applyFont="1" applyFill="1" applyBorder="1" applyAlignment="1">
      <alignment horizontal="center" vertical="center"/>
    </xf>
    <xf numFmtId="0" fontId="10" fillId="0" borderId="1" xfId="3" applyFont="1" applyFill="1" applyBorder="1" applyAlignment="1">
      <alignment vertical="center" wrapText="1" shrinkToFit="1"/>
    </xf>
    <xf numFmtId="0" fontId="10" fillId="0" borderId="4" xfId="3" applyFont="1" applyFill="1" applyBorder="1" applyAlignment="1">
      <alignment horizontal="center" vertical="center"/>
    </xf>
    <xf numFmtId="0" fontId="10" fillId="0" borderId="0" xfId="3" applyFont="1" applyFill="1" applyAlignment="1">
      <alignment vertical="center"/>
    </xf>
    <xf numFmtId="0" fontId="10" fillId="0" borderId="4" xfId="3" applyFont="1" applyFill="1" applyBorder="1" applyAlignment="1">
      <alignment vertical="center"/>
    </xf>
    <xf numFmtId="0" fontId="25" fillId="0" borderId="4" xfId="3" applyFont="1" applyFill="1" applyBorder="1" applyAlignment="1">
      <alignment horizontal="center" vertical="center"/>
    </xf>
    <xf numFmtId="0" fontId="10" fillId="0" borderId="4" xfId="3" applyFont="1" applyFill="1" applyBorder="1" applyAlignment="1">
      <alignment horizontal="center" vertical="center" wrapText="1"/>
    </xf>
    <xf numFmtId="0" fontId="32" fillId="0" borderId="4" xfId="3" applyFont="1" applyFill="1" applyBorder="1" applyAlignment="1">
      <alignment horizontal="center" vertical="center"/>
    </xf>
    <xf numFmtId="0" fontId="10" fillId="0" borderId="1" xfId="3" applyFont="1" applyFill="1" applyBorder="1" applyAlignment="1">
      <alignment horizontal="left" vertical="center" wrapText="1" shrinkToFit="1"/>
    </xf>
    <xf numFmtId="0" fontId="7" fillId="0" borderId="1" xfId="0" applyFont="1" applyFill="1" applyBorder="1" applyAlignment="1" applyProtection="1">
      <alignment horizontal="center" vertical="center" readingOrder="1"/>
    </xf>
    <xf numFmtId="0" fontId="27" fillId="0" borderId="1" xfId="0" applyFont="1" applyFill="1" applyBorder="1" applyAlignment="1" applyProtection="1">
      <alignment horizontal="center" vertical="center" readingOrder="1"/>
    </xf>
    <xf numFmtId="0" fontId="12" fillId="0" borderId="0" xfId="2" applyFont="1" applyFill="1" applyAlignment="1" applyProtection="1">
      <alignment horizontal="justify" vertical="center" wrapText="1"/>
      <protection hidden="1"/>
    </xf>
    <xf numFmtId="0" fontId="21"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13" fillId="0" borderId="4" xfId="0" applyFont="1" applyFill="1" applyBorder="1" applyAlignment="1" applyProtection="1">
      <alignment horizontal="center" vertical="center" readingOrder="1"/>
    </xf>
    <xf numFmtId="0" fontId="13" fillId="0" borderId="5" xfId="0" applyFont="1" applyBorder="1" applyAlignment="1" applyProtection="1">
      <alignment horizontal="center" vertical="center"/>
    </xf>
    <xf numFmtId="0" fontId="13" fillId="0" borderId="4"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center" vertical="center"/>
    </xf>
    <xf numFmtId="0" fontId="7" fillId="0" borderId="1" xfId="0" applyFont="1" applyFill="1" applyBorder="1" applyAlignment="1" applyProtection="1">
      <alignment horizontal="center" vertical="center" readingOrder="1"/>
    </xf>
    <xf numFmtId="0" fontId="21" fillId="0" borderId="0" xfId="0" applyFont="1" applyFill="1" applyBorder="1" applyAlignment="1" applyProtection="1">
      <alignment horizontal="left" vertical="center"/>
    </xf>
    <xf numFmtId="0" fontId="7" fillId="0" borderId="1" xfId="0" applyFont="1" applyFill="1" applyBorder="1" applyAlignment="1" applyProtection="1">
      <alignment horizontal="center" vertical="center" wrapText="1" readingOrder="1"/>
    </xf>
  </cellXfs>
  <cellStyles count="4">
    <cellStyle name="常规" xfId="0" builtinId="0"/>
    <cellStyle name="常规_工程量清单（8月1日新版）" xfId="3"/>
    <cellStyle name="千位分隔" xfId="1" builtinId="3"/>
    <cellStyle name="样式 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
  <sheetViews>
    <sheetView showGridLines="0" showRowColHeaders="0" showZeros="0" showOutlineSymbols="0" defaultGridColor="0" colorId="0" zoomScaleSheetLayoutView="4" workbookViewId="0"/>
  </sheetViews>
  <sheetFormatPr defaultRowHeight="14.25"/>
  <sheetData/>
  <sheetProtection password="C6D1" sheet="1" objects="1" scenarios="1" formatCells="0" formatColumns="0" formatRows="0"/>
  <phoneticPr fontId="2"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2"/>
  <dimension ref="A1:AZ37"/>
  <sheetViews>
    <sheetView showGridLines="0" tabSelected="1" view="pageBreakPreview" topLeftCell="A13" zoomScaleNormal="100" workbookViewId="0">
      <selection activeCell="A21" sqref="A21"/>
    </sheetView>
  </sheetViews>
  <sheetFormatPr defaultRowHeight="30.75"/>
  <cols>
    <col min="1" max="1" width="75.125" style="37" customWidth="1"/>
    <col min="2" max="2" width="0.875" style="37" customWidth="1"/>
    <col min="3" max="52" width="9" style="38"/>
    <col min="53" max="16384" width="9" style="37"/>
  </cols>
  <sheetData>
    <row r="1" spans="1:3" ht="42" customHeight="1">
      <c r="A1" s="36" t="s">
        <v>10</v>
      </c>
    </row>
    <row r="2" spans="1:3" ht="39.950000000000003" customHeight="1">
      <c r="A2" s="39" t="s">
        <v>11</v>
      </c>
    </row>
    <row r="3" spans="1:3" ht="72">
      <c r="A3" s="40" t="s">
        <v>12</v>
      </c>
    </row>
    <row r="4" spans="1:3" ht="43.5">
      <c r="A4" s="37" t="s">
        <v>13</v>
      </c>
    </row>
    <row r="5" spans="1:3" ht="87">
      <c r="A5" s="42" t="s">
        <v>385</v>
      </c>
      <c r="C5" s="74"/>
    </row>
    <row r="6" spans="1:3" ht="72">
      <c r="A6" s="37" t="s">
        <v>14</v>
      </c>
    </row>
    <row r="7" spans="1:3" ht="43.5">
      <c r="A7" s="37" t="s">
        <v>15</v>
      </c>
    </row>
    <row r="8" spans="1:3" ht="43.5">
      <c r="A8" s="37" t="s">
        <v>16</v>
      </c>
    </row>
    <row r="9" spans="1:3" ht="43.5">
      <c r="A9" s="37" t="s">
        <v>17</v>
      </c>
    </row>
    <row r="10" spans="1:3" ht="39.950000000000003" customHeight="1">
      <c r="A10" s="39" t="s">
        <v>18</v>
      </c>
    </row>
    <row r="11" spans="1:3" ht="43.5">
      <c r="A11" s="37" t="s">
        <v>70</v>
      </c>
    </row>
    <row r="12" spans="1:3" ht="57.75">
      <c r="A12" s="37" t="s">
        <v>19</v>
      </c>
    </row>
    <row r="13" spans="1:3" ht="57.75">
      <c r="A13" s="37" t="s">
        <v>20</v>
      </c>
    </row>
    <row r="14" spans="1:3" ht="57.75">
      <c r="A14" s="37" t="s">
        <v>21</v>
      </c>
    </row>
    <row r="15" spans="1:3" ht="43.5">
      <c r="A15" s="37" t="s">
        <v>22</v>
      </c>
    </row>
    <row r="16" spans="1:3">
      <c r="A16" s="37" t="s">
        <v>23</v>
      </c>
    </row>
    <row r="17" spans="1:52" ht="31.5">
      <c r="A17" s="37" t="s">
        <v>383</v>
      </c>
    </row>
    <row r="18" spans="1:52" s="42" customFormat="1" ht="39.950000000000003" customHeight="1">
      <c r="A18" s="41" t="s">
        <v>24</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c r="AL18" s="43"/>
      <c r="AM18" s="43"/>
      <c r="AN18" s="43"/>
      <c r="AO18" s="43"/>
      <c r="AP18" s="43"/>
      <c r="AQ18" s="43"/>
      <c r="AR18" s="43"/>
      <c r="AS18" s="43"/>
      <c r="AT18" s="43"/>
      <c r="AU18" s="43"/>
      <c r="AV18" s="43"/>
      <c r="AW18" s="43"/>
      <c r="AX18" s="43"/>
      <c r="AY18" s="43"/>
      <c r="AZ18" s="43"/>
    </row>
    <row r="19" spans="1:52" s="42" customFormat="1" ht="39.950000000000003" customHeight="1">
      <c r="A19" s="41" t="s">
        <v>25</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row>
    <row r="20" spans="1:52" s="46" customFormat="1" ht="102.75">
      <c r="A20" s="93" t="s">
        <v>382</v>
      </c>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row>
    <row r="21" spans="1:52" s="44" customFormat="1" ht="146.25">
      <c r="A21" s="48" t="s">
        <v>76</v>
      </c>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row>
    <row r="22" spans="1:52" ht="43.5">
      <c r="A22" s="77" t="s">
        <v>367</v>
      </c>
    </row>
    <row r="23" spans="1:52" ht="43.5">
      <c r="A23" s="77" t="s">
        <v>368</v>
      </c>
    </row>
    <row r="24" spans="1:52" ht="43.5">
      <c r="A24" s="78" t="s">
        <v>369</v>
      </c>
    </row>
    <row r="25" spans="1:52" s="42" customFormat="1" ht="43.5">
      <c r="A25" s="78" t="s">
        <v>370</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row>
    <row r="26" spans="1:52">
      <c r="A26" s="78" t="s">
        <v>371</v>
      </c>
    </row>
    <row r="27" spans="1:52">
      <c r="A27" s="78" t="s">
        <v>372</v>
      </c>
    </row>
    <row r="28" spans="1:52" ht="57.75">
      <c r="A28" s="77" t="s">
        <v>373</v>
      </c>
    </row>
    <row r="29" spans="1:52">
      <c r="A29" s="77" t="s">
        <v>374</v>
      </c>
    </row>
    <row r="30" spans="1:52" ht="44.25">
      <c r="A30" s="78" t="s">
        <v>77</v>
      </c>
    </row>
    <row r="31" spans="1:52">
      <c r="A31" s="78" t="s">
        <v>375</v>
      </c>
    </row>
    <row r="32" spans="1:52" ht="43.5">
      <c r="A32" s="78" t="s">
        <v>376</v>
      </c>
    </row>
    <row r="33" spans="1:1" ht="117">
      <c r="A33" s="77" t="s">
        <v>381</v>
      </c>
    </row>
    <row r="34" spans="1:1" ht="132">
      <c r="A34" s="77" t="s">
        <v>377</v>
      </c>
    </row>
    <row r="35" spans="1:1" ht="43.5">
      <c r="A35" s="77" t="s">
        <v>378</v>
      </c>
    </row>
    <row r="36" spans="1:1" ht="57.75">
      <c r="A36" s="77" t="s">
        <v>379</v>
      </c>
    </row>
    <row r="37" spans="1:1" ht="58.5">
      <c r="A37" s="79" t="s">
        <v>380</v>
      </c>
    </row>
  </sheetData>
  <sheetProtection password="C6D1" sheet="1" objects="1" scenarios="1" formatCells="0" formatColumns="0" formatRows="0"/>
  <phoneticPr fontId="2" type="noConversion"/>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G23"/>
  <sheetViews>
    <sheetView showGridLines="0" showZeros="0" view="pageBreakPreview" zoomScaleNormal="100" workbookViewId="0">
      <selection activeCell="B13" sqref="B13"/>
    </sheetView>
  </sheetViews>
  <sheetFormatPr defaultRowHeight="12.75"/>
  <cols>
    <col min="1" max="1" width="8.625" style="52" customWidth="1"/>
    <col min="2" max="2" width="30.125" style="51" customWidth="1"/>
    <col min="3" max="3" width="5.625" style="52" customWidth="1"/>
    <col min="4" max="4" width="7.625" style="7" customWidth="1"/>
    <col min="5" max="5" width="11.625" style="53" customWidth="1"/>
    <col min="6" max="6" width="11.625" style="54" customWidth="1"/>
    <col min="7" max="16384" width="9" style="7"/>
  </cols>
  <sheetData>
    <row r="1" spans="1:7" ht="28.9" customHeight="1">
      <c r="A1" s="50" t="s">
        <v>30</v>
      </c>
    </row>
    <row r="2" spans="1:7" s="55" customFormat="1" ht="30.75" customHeight="1">
      <c r="A2" s="94" t="s">
        <v>31</v>
      </c>
      <c r="B2" s="94"/>
      <c r="C2" s="94"/>
      <c r="D2" s="94"/>
      <c r="E2" s="94"/>
      <c r="F2" s="94"/>
    </row>
    <row r="3" spans="1:7" s="56" customFormat="1" ht="21.95" customHeight="1">
      <c r="A3" s="95" t="s">
        <v>32</v>
      </c>
      <c r="B3" s="95"/>
      <c r="C3" s="95"/>
      <c r="D3" s="95"/>
      <c r="E3" s="95"/>
      <c r="F3" s="95"/>
    </row>
    <row r="4" spans="1:7" s="27" customFormat="1" ht="18" customHeight="1">
      <c r="A4" s="57" t="str">
        <f>汇总表!A3</f>
        <v>合同段编号：YHSG</v>
      </c>
      <c r="B4" s="49"/>
      <c r="C4" s="26"/>
      <c r="D4" s="26"/>
      <c r="E4" s="32"/>
      <c r="F4" s="58" t="s">
        <v>33</v>
      </c>
    </row>
    <row r="5" spans="1:7" ht="27.2" customHeight="1">
      <c r="A5" s="15" t="s">
        <v>34</v>
      </c>
      <c r="B5" s="59" t="s">
        <v>35</v>
      </c>
      <c r="C5" s="15" t="s">
        <v>36</v>
      </c>
      <c r="D5" s="15" t="s">
        <v>37</v>
      </c>
      <c r="E5" s="33" t="s">
        <v>38</v>
      </c>
      <c r="F5" s="15" t="s">
        <v>39</v>
      </c>
    </row>
    <row r="6" spans="1:7" ht="27.2" customHeight="1">
      <c r="A6" s="4">
        <v>101</v>
      </c>
      <c r="B6" s="22" t="s">
        <v>40</v>
      </c>
      <c r="C6" s="4"/>
      <c r="D6" s="6"/>
      <c r="E6" s="33"/>
      <c r="F6" s="3" t="str">
        <f t="shared" ref="F6:F22" si="0">IF(E6&gt;0,ROUND(D6*E6,0),"")</f>
        <v/>
      </c>
    </row>
    <row r="7" spans="1:7" ht="27.2" customHeight="1">
      <c r="A7" s="4" t="s">
        <v>8</v>
      </c>
      <c r="B7" s="22" t="s">
        <v>41</v>
      </c>
      <c r="C7" s="4"/>
      <c r="D7" s="6"/>
      <c r="E7" s="33"/>
      <c r="F7" s="3" t="str">
        <f t="shared" si="0"/>
        <v/>
      </c>
    </row>
    <row r="8" spans="1:7" ht="27.2" customHeight="1">
      <c r="A8" s="4" t="s">
        <v>26</v>
      </c>
      <c r="B8" s="76" t="s">
        <v>71</v>
      </c>
      <c r="C8" s="4" t="s">
        <v>42</v>
      </c>
      <c r="D8" s="6">
        <v>1</v>
      </c>
      <c r="E8" s="34">
        <f>IF(E13=0,0,ROUND(SUM(F10:F22,SUM(汇总表!D6:D11))*0.003,0))</f>
        <v>0</v>
      </c>
      <c r="F8" s="3" t="str">
        <f t="shared" si="0"/>
        <v/>
      </c>
    </row>
    <row r="9" spans="1:7" ht="27.2" customHeight="1">
      <c r="A9" s="4" t="s">
        <v>27</v>
      </c>
      <c r="B9" s="22" t="s">
        <v>43</v>
      </c>
      <c r="C9" s="4" t="s">
        <v>42</v>
      </c>
      <c r="D9" s="6">
        <v>1</v>
      </c>
      <c r="E9" s="34">
        <f>IF(E8=0,0,1000000*0.4%)</f>
        <v>0</v>
      </c>
      <c r="F9" s="3" t="str">
        <f>IF(E9&gt;=1000000*0.004,ROUND(D9*E9,0),"")</f>
        <v/>
      </c>
      <c r="G9" s="75"/>
    </row>
    <row r="10" spans="1:7" ht="27.2" customHeight="1">
      <c r="A10" s="4">
        <v>102</v>
      </c>
      <c r="B10" s="22" t="s">
        <v>44</v>
      </c>
      <c r="C10" s="4"/>
      <c r="D10" s="2"/>
      <c r="E10" s="35"/>
      <c r="F10" s="3" t="str">
        <f t="shared" si="0"/>
        <v/>
      </c>
    </row>
    <row r="11" spans="1:7" ht="27.2" customHeight="1">
      <c r="A11" s="8" t="s">
        <v>9</v>
      </c>
      <c r="B11" s="9" t="s">
        <v>45</v>
      </c>
      <c r="C11" s="8" t="s">
        <v>42</v>
      </c>
      <c r="D11" s="2">
        <v>1</v>
      </c>
      <c r="E11" s="35"/>
      <c r="F11" s="3" t="str">
        <f t="shared" si="0"/>
        <v/>
      </c>
    </row>
    <row r="12" spans="1:7" ht="27.2" customHeight="1">
      <c r="A12" s="8" t="s">
        <v>1</v>
      </c>
      <c r="B12" s="9" t="s">
        <v>46</v>
      </c>
      <c r="C12" s="8" t="s">
        <v>42</v>
      </c>
      <c r="D12" s="2">
        <v>1</v>
      </c>
      <c r="E12" s="35"/>
      <c r="F12" s="3" t="str">
        <f t="shared" si="0"/>
        <v/>
      </c>
    </row>
    <row r="13" spans="1:7" ht="27.2" customHeight="1">
      <c r="A13" s="8" t="s">
        <v>28</v>
      </c>
      <c r="B13" s="22" t="s">
        <v>47</v>
      </c>
      <c r="C13" s="4" t="s">
        <v>42</v>
      </c>
      <c r="D13" s="2">
        <v>1</v>
      </c>
      <c r="E13" s="35"/>
      <c r="F13" s="3" t="str">
        <f t="shared" si="0"/>
        <v/>
      </c>
      <c r="G13" s="7" t="s">
        <v>48</v>
      </c>
    </row>
    <row r="14" spans="1:7" ht="27.2" customHeight="1">
      <c r="A14" s="8">
        <v>103</v>
      </c>
      <c r="B14" s="9" t="s">
        <v>49</v>
      </c>
      <c r="C14" s="8"/>
      <c r="D14" s="2"/>
      <c r="E14" s="35"/>
      <c r="F14" s="3" t="str">
        <f t="shared" si="0"/>
        <v/>
      </c>
    </row>
    <row r="15" spans="1:7" ht="27.2" customHeight="1">
      <c r="A15" s="8" t="s">
        <v>4</v>
      </c>
      <c r="B15" s="9" t="s">
        <v>50</v>
      </c>
      <c r="C15" s="8" t="s">
        <v>0</v>
      </c>
      <c r="D15" s="2">
        <v>1</v>
      </c>
      <c r="E15" s="35"/>
      <c r="F15" s="3" t="str">
        <f t="shared" si="0"/>
        <v/>
      </c>
    </row>
    <row r="16" spans="1:7" ht="27.2" customHeight="1">
      <c r="A16" s="8" t="s">
        <v>5</v>
      </c>
      <c r="B16" s="9" t="s">
        <v>51</v>
      </c>
      <c r="C16" s="8" t="s">
        <v>42</v>
      </c>
      <c r="D16" s="2">
        <v>1</v>
      </c>
      <c r="E16" s="35"/>
      <c r="F16" s="3" t="str">
        <f t="shared" si="0"/>
        <v/>
      </c>
    </row>
    <row r="17" spans="1:6" ht="27.2" customHeight="1">
      <c r="A17" s="8" t="s">
        <v>6</v>
      </c>
      <c r="B17" s="9" t="s">
        <v>52</v>
      </c>
      <c r="C17" s="8" t="s">
        <v>42</v>
      </c>
      <c r="D17" s="2">
        <v>1</v>
      </c>
      <c r="E17" s="35"/>
      <c r="F17" s="3" t="str">
        <f t="shared" si="0"/>
        <v/>
      </c>
    </row>
    <row r="18" spans="1:6" ht="27.2" customHeight="1">
      <c r="A18" s="8" t="s">
        <v>2</v>
      </c>
      <c r="B18" s="9" t="s">
        <v>53</v>
      </c>
      <c r="C18" s="8" t="s">
        <v>42</v>
      </c>
      <c r="D18" s="2">
        <v>1</v>
      </c>
      <c r="E18" s="35"/>
      <c r="F18" s="3" t="str">
        <f t="shared" si="0"/>
        <v/>
      </c>
    </row>
    <row r="19" spans="1:6" ht="27.2" customHeight="1">
      <c r="A19" s="8" t="s">
        <v>3</v>
      </c>
      <c r="B19" s="9" t="s">
        <v>54</v>
      </c>
      <c r="C19" s="8" t="s">
        <v>42</v>
      </c>
      <c r="D19" s="2">
        <v>1</v>
      </c>
      <c r="E19" s="35"/>
      <c r="F19" s="3" t="str">
        <f t="shared" si="0"/>
        <v/>
      </c>
    </row>
    <row r="20" spans="1:6" ht="27.2" customHeight="1">
      <c r="A20" s="80" t="s">
        <v>78</v>
      </c>
      <c r="B20" s="81" t="s">
        <v>79</v>
      </c>
      <c r="C20" s="82" t="s">
        <v>0</v>
      </c>
      <c r="D20" s="82">
        <v>1</v>
      </c>
      <c r="E20" s="35"/>
      <c r="F20" s="3" t="str">
        <f t="shared" si="0"/>
        <v/>
      </c>
    </row>
    <row r="21" spans="1:6" ht="27.2" customHeight="1">
      <c r="A21" s="8">
        <v>104</v>
      </c>
      <c r="B21" s="9" t="s">
        <v>55</v>
      </c>
      <c r="C21" s="8"/>
      <c r="D21" s="2"/>
      <c r="E21" s="35"/>
      <c r="F21" s="3" t="str">
        <f t="shared" si="0"/>
        <v/>
      </c>
    </row>
    <row r="22" spans="1:6" ht="27.2" customHeight="1">
      <c r="A22" s="8" t="s">
        <v>7</v>
      </c>
      <c r="B22" s="9" t="s">
        <v>29</v>
      </c>
      <c r="C22" s="8" t="s">
        <v>0</v>
      </c>
      <c r="D22" s="2">
        <v>1</v>
      </c>
      <c r="E22" s="35"/>
      <c r="F22" s="3" t="str">
        <f t="shared" si="0"/>
        <v/>
      </c>
    </row>
    <row r="23" spans="1:6" ht="27.2" customHeight="1">
      <c r="A23" s="96" t="s">
        <v>56</v>
      </c>
      <c r="B23" s="97"/>
      <c r="C23" s="97"/>
      <c r="D23" s="97"/>
      <c r="E23" s="97"/>
      <c r="F23" s="10">
        <f>IF(E13=0,0,SUM(F6:F22))</f>
        <v>0</v>
      </c>
    </row>
  </sheetData>
  <sheetProtection password="C6D1" sheet="1" objects="1" scenarios="1" formatCells="0" formatColumns="0" formatRows="0"/>
  <mergeCells count="3">
    <mergeCell ref="A2:F2"/>
    <mergeCell ref="A3:F3"/>
    <mergeCell ref="A23:E23"/>
  </mergeCells>
  <phoneticPr fontId="2" type="noConversion"/>
  <dataValidations count="2">
    <dataValidation imeMode="off" allowBlank="1" showInputMessage="1" showErrorMessage="1" sqref="A5"/>
    <dataValidation imeMode="on" allowBlank="1" showInputMessage="1" showErrorMessage="1" sqref="B5:B9"/>
  </dataValidations>
  <printOptions horizontalCentered="1"/>
  <pageMargins left="0.98425196850393704" right="0.98425196850393704" top="0.98425196850393704" bottom="0.98425196850393704" header="0.51181102362204722" footer="0.51181102362204722"/>
  <pageSetup paperSize="9" orientation="portrait" horizontalDpi="300" verticalDpi="300" r:id="rId1"/>
  <headerFooter alignWithMargins="0"/>
  <ignoredErrors>
    <ignoredError sqref="F9" formula="1"/>
  </ignoredErrors>
</worksheet>
</file>

<file path=xl/worksheets/sheet4.xml><?xml version="1.0" encoding="utf-8"?>
<worksheet xmlns="http://schemas.openxmlformats.org/spreadsheetml/2006/main" xmlns:r="http://schemas.openxmlformats.org/officeDocument/2006/relationships">
  <sheetPr codeName="Sheet4"/>
  <dimension ref="A1:G228"/>
  <sheetViews>
    <sheetView showGridLines="0" showZeros="0" view="pageBreakPreview" zoomScaleNormal="100" workbookViewId="0">
      <pane ySplit="4" topLeftCell="A5" activePane="bottomLeft" state="frozen"/>
      <selection activeCell="A22" sqref="A22"/>
      <selection pane="bottomLeft" activeCell="B7" sqref="B7"/>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4" t="s">
        <v>57</v>
      </c>
      <c r="B1" s="94"/>
      <c r="C1" s="94"/>
      <c r="D1" s="94"/>
      <c r="E1" s="94"/>
      <c r="F1" s="94"/>
    </row>
    <row r="2" spans="1:6" s="18" customFormat="1" ht="22.5" customHeight="1">
      <c r="A2" s="95" t="s">
        <v>75</v>
      </c>
      <c r="B2" s="95"/>
      <c r="C2" s="95"/>
      <c r="D2" s="95"/>
      <c r="E2" s="95"/>
      <c r="F2" s="95"/>
    </row>
    <row r="3" spans="1:6" s="25" customFormat="1" ht="18" customHeight="1">
      <c r="A3" s="57" t="str">
        <f>汇总表!A3</f>
        <v>合同段编号：YHSG</v>
      </c>
      <c r="B3" s="49"/>
      <c r="C3" s="11"/>
      <c r="D3" s="12"/>
      <c r="E3" s="24"/>
      <c r="F3" s="58" t="s">
        <v>58</v>
      </c>
    </row>
    <row r="4" spans="1:6" s="14" customFormat="1" ht="25.5" customHeight="1">
      <c r="A4" s="61" t="s">
        <v>59</v>
      </c>
      <c r="B4" s="62" t="s">
        <v>60</v>
      </c>
      <c r="C4" s="61" t="s">
        <v>61</v>
      </c>
      <c r="D4" s="61" t="s">
        <v>62</v>
      </c>
      <c r="E4" s="63" t="s">
        <v>63</v>
      </c>
      <c r="F4" s="15" t="s">
        <v>64</v>
      </c>
    </row>
    <row r="5" spans="1:6" s="18" customFormat="1" ht="25.5" customHeight="1">
      <c r="A5" s="80">
        <v>202</v>
      </c>
      <c r="B5" s="83" t="s">
        <v>80</v>
      </c>
      <c r="C5" s="84"/>
      <c r="D5" s="6"/>
      <c r="E5" s="16"/>
      <c r="F5" s="17" t="str">
        <f t="shared" ref="F5:F68" si="0">IF(E5&gt;0,ROUND(D5*E5,0),"")</f>
        <v/>
      </c>
    </row>
    <row r="6" spans="1:6" s="18" customFormat="1" ht="25.5" customHeight="1">
      <c r="A6" s="80" t="s">
        <v>81</v>
      </c>
      <c r="B6" s="83" t="s">
        <v>82</v>
      </c>
      <c r="C6" s="84"/>
      <c r="D6" s="4"/>
      <c r="E6" s="16"/>
      <c r="F6" s="17" t="str">
        <f t="shared" si="0"/>
        <v/>
      </c>
    </row>
    <row r="7" spans="1:6" s="18" customFormat="1" ht="25.5" customHeight="1">
      <c r="A7" s="80" t="s">
        <v>83</v>
      </c>
      <c r="B7" s="81" t="s">
        <v>84</v>
      </c>
      <c r="C7" s="84" t="s">
        <v>85</v>
      </c>
      <c r="D7" s="4">
        <v>1960.2</v>
      </c>
      <c r="E7" s="16"/>
      <c r="F7" s="17" t="str">
        <f t="shared" si="0"/>
        <v/>
      </c>
    </row>
    <row r="8" spans="1:6" s="18" customFormat="1" ht="25.5" customHeight="1">
      <c r="A8" s="80" t="s">
        <v>86</v>
      </c>
      <c r="B8" s="83" t="s">
        <v>87</v>
      </c>
      <c r="C8" s="84" t="s">
        <v>85</v>
      </c>
      <c r="D8" s="4">
        <v>5563</v>
      </c>
      <c r="E8" s="16"/>
      <c r="F8" s="17" t="str">
        <f t="shared" si="0"/>
        <v/>
      </c>
    </row>
    <row r="9" spans="1:6" s="18" customFormat="1" ht="25.5" customHeight="1">
      <c r="A9" s="80" t="s">
        <v>88</v>
      </c>
      <c r="B9" s="83" t="s">
        <v>89</v>
      </c>
      <c r="C9" s="84" t="s">
        <v>85</v>
      </c>
      <c r="D9" s="4">
        <v>0</v>
      </c>
      <c r="E9" s="16"/>
      <c r="F9" s="17" t="str">
        <f t="shared" si="0"/>
        <v/>
      </c>
    </row>
    <row r="10" spans="1:6" s="18" customFormat="1" ht="25.5" customHeight="1">
      <c r="A10" s="80" t="s">
        <v>90</v>
      </c>
      <c r="B10" s="81" t="s">
        <v>91</v>
      </c>
      <c r="C10" s="84" t="s">
        <v>85</v>
      </c>
      <c r="D10" s="4">
        <v>2944.5</v>
      </c>
      <c r="E10" s="16"/>
      <c r="F10" s="17" t="str">
        <f t="shared" si="0"/>
        <v/>
      </c>
    </row>
    <row r="11" spans="1:6" s="18" customFormat="1" ht="25.5" customHeight="1">
      <c r="A11" s="80" t="s">
        <v>92</v>
      </c>
      <c r="B11" s="81" t="s">
        <v>93</v>
      </c>
      <c r="C11" s="84" t="s">
        <v>85</v>
      </c>
      <c r="D11" s="4">
        <v>5563</v>
      </c>
      <c r="E11" s="16"/>
      <c r="F11" s="17" t="str">
        <f t="shared" si="0"/>
        <v/>
      </c>
    </row>
    <row r="12" spans="1:6" s="18" customFormat="1" ht="25.5" customHeight="1">
      <c r="A12" s="80" t="s">
        <v>94</v>
      </c>
      <c r="B12" s="83" t="s">
        <v>95</v>
      </c>
      <c r="C12" s="84"/>
      <c r="D12" s="4"/>
      <c r="E12" s="16"/>
      <c r="F12" s="17" t="str">
        <f t="shared" si="0"/>
        <v/>
      </c>
    </row>
    <row r="13" spans="1:6" s="18" customFormat="1" ht="25.5" customHeight="1">
      <c r="A13" s="80" t="s">
        <v>96</v>
      </c>
      <c r="B13" s="83" t="s">
        <v>97</v>
      </c>
      <c r="C13" s="84" t="s">
        <v>85</v>
      </c>
      <c r="D13" s="19">
        <v>772.3</v>
      </c>
      <c r="E13" s="16"/>
      <c r="F13" s="17" t="str">
        <f t="shared" si="0"/>
        <v/>
      </c>
    </row>
    <row r="14" spans="1:6" s="18" customFormat="1" ht="25.5" customHeight="1">
      <c r="A14" s="80" t="s">
        <v>98</v>
      </c>
      <c r="B14" s="83" t="s">
        <v>99</v>
      </c>
      <c r="C14" s="84" t="s">
        <v>85</v>
      </c>
      <c r="D14" s="19">
        <v>2948.1</v>
      </c>
      <c r="E14" s="16"/>
      <c r="F14" s="17" t="str">
        <f t="shared" si="0"/>
        <v/>
      </c>
    </row>
    <row r="15" spans="1:6" s="18" customFormat="1" ht="25.5" customHeight="1">
      <c r="A15" s="80" t="s">
        <v>86</v>
      </c>
      <c r="B15" s="83" t="s">
        <v>100</v>
      </c>
      <c r="C15" s="84" t="s">
        <v>101</v>
      </c>
      <c r="D15" s="19">
        <v>102</v>
      </c>
      <c r="E15" s="16"/>
      <c r="F15" s="17" t="str">
        <f t="shared" si="0"/>
        <v/>
      </c>
    </row>
    <row r="16" spans="1:6" s="18" customFormat="1" ht="25.5" customHeight="1">
      <c r="A16" s="80" t="s">
        <v>88</v>
      </c>
      <c r="B16" s="83" t="s">
        <v>102</v>
      </c>
      <c r="C16" s="84" t="s">
        <v>103</v>
      </c>
      <c r="D16" s="19">
        <v>220</v>
      </c>
      <c r="E16" s="16"/>
      <c r="F16" s="17" t="str">
        <f t="shared" si="0"/>
        <v/>
      </c>
    </row>
    <row r="17" spans="1:6" s="18" customFormat="1" ht="25.5" customHeight="1">
      <c r="A17" s="80">
        <v>203</v>
      </c>
      <c r="B17" s="83" t="s">
        <v>104</v>
      </c>
      <c r="C17" s="84"/>
      <c r="D17" s="19"/>
      <c r="E17" s="16"/>
      <c r="F17" s="17" t="str">
        <f t="shared" si="0"/>
        <v/>
      </c>
    </row>
    <row r="18" spans="1:6" s="18" customFormat="1" ht="25.5" customHeight="1">
      <c r="A18" s="80" t="s">
        <v>105</v>
      </c>
      <c r="B18" s="83" t="s">
        <v>106</v>
      </c>
      <c r="C18" s="84"/>
      <c r="D18" s="19"/>
      <c r="E18" s="16"/>
      <c r="F18" s="17" t="str">
        <f t="shared" si="0"/>
        <v/>
      </c>
    </row>
    <row r="19" spans="1:6" s="18" customFormat="1" ht="25.5" customHeight="1">
      <c r="A19" s="80" t="s">
        <v>107</v>
      </c>
      <c r="B19" s="83" t="s">
        <v>108</v>
      </c>
      <c r="C19" s="84" t="s">
        <v>85</v>
      </c>
      <c r="D19" s="19">
        <v>30296</v>
      </c>
      <c r="E19" s="16"/>
      <c r="F19" s="17" t="str">
        <f t="shared" si="0"/>
        <v/>
      </c>
    </row>
    <row r="20" spans="1:6" s="18" customFormat="1" ht="25.5" customHeight="1">
      <c r="A20" s="80" t="s">
        <v>96</v>
      </c>
      <c r="B20" s="83" t="s">
        <v>109</v>
      </c>
      <c r="C20" s="84" t="s">
        <v>85</v>
      </c>
      <c r="D20" s="19">
        <v>23002</v>
      </c>
      <c r="E20" s="16"/>
      <c r="F20" s="17" t="str">
        <f t="shared" si="0"/>
        <v/>
      </c>
    </row>
    <row r="21" spans="1:6" s="18" customFormat="1" ht="25.5" customHeight="1">
      <c r="A21" s="80" t="s">
        <v>98</v>
      </c>
      <c r="B21" s="83" t="s">
        <v>110</v>
      </c>
      <c r="C21" s="84" t="s">
        <v>85</v>
      </c>
      <c r="D21" s="4">
        <v>0</v>
      </c>
      <c r="E21" s="16"/>
      <c r="F21" s="17" t="str">
        <f t="shared" si="0"/>
        <v/>
      </c>
    </row>
    <row r="22" spans="1:6" s="18" customFormat="1" ht="25.5" customHeight="1">
      <c r="A22" s="80">
        <v>204</v>
      </c>
      <c r="B22" s="83" t="s">
        <v>111</v>
      </c>
      <c r="C22" s="84"/>
      <c r="D22" s="4"/>
      <c r="E22" s="16"/>
      <c r="F22" s="17" t="str">
        <f t="shared" si="0"/>
        <v/>
      </c>
    </row>
    <row r="23" spans="1:6" s="18" customFormat="1" ht="25.5" customHeight="1">
      <c r="A23" s="80" t="s">
        <v>112</v>
      </c>
      <c r="B23" s="83" t="s">
        <v>113</v>
      </c>
      <c r="C23" s="84"/>
      <c r="D23" s="4"/>
      <c r="E23" s="16"/>
      <c r="F23" s="17" t="str">
        <f t="shared" si="0"/>
        <v/>
      </c>
    </row>
    <row r="24" spans="1:6" s="18" customFormat="1" ht="25.5" customHeight="1">
      <c r="A24" s="80" t="s">
        <v>107</v>
      </c>
      <c r="B24" s="81" t="s">
        <v>114</v>
      </c>
      <c r="C24" s="84" t="s">
        <v>85</v>
      </c>
      <c r="D24" s="4">
        <v>13760</v>
      </c>
      <c r="E24" s="16"/>
      <c r="F24" s="17" t="str">
        <f t="shared" si="0"/>
        <v/>
      </c>
    </row>
    <row r="25" spans="1:6" s="18" customFormat="1" ht="25.5" customHeight="1">
      <c r="A25" s="80" t="s">
        <v>115</v>
      </c>
      <c r="B25" s="83" t="s">
        <v>116</v>
      </c>
      <c r="C25" s="84" t="s">
        <v>85</v>
      </c>
      <c r="D25" s="4">
        <v>15947</v>
      </c>
      <c r="E25" s="16"/>
      <c r="F25" s="17" t="str">
        <f t="shared" si="0"/>
        <v/>
      </c>
    </row>
    <row r="26" spans="1:6" s="18" customFormat="1" ht="25.5" customHeight="1">
      <c r="A26" s="80" t="s">
        <v>117</v>
      </c>
      <c r="B26" s="83" t="s">
        <v>118</v>
      </c>
      <c r="C26" s="84" t="s">
        <v>85</v>
      </c>
      <c r="D26" s="4">
        <v>0</v>
      </c>
      <c r="E26" s="16"/>
      <c r="F26" s="17" t="str">
        <f t="shared" si="0"/>
        <v/>
      </c>
    </row>
    <row r="27" spans="1:6" s="18" customFormat="1" ht="25.5" customHeight="1">
      <c r="A27" s="80">
        <v>205</v>
      </c>
      <c r="B27" s="83" t="s">
        <v>119</v>
      </c>
      <c r="C27" s="84"/>
      <c r="D27" s="4"/>
      <c r="E27" s="16"/>
      <c r="F27" s="17" t="str">
        <f t="shared" si="0"/>
        <v/>
      </c>
    </row>
    <row r="28" spans="1:6" s="18" customFormat="1" ht="25.5" customHeight="1">
      <c r="A28" s="80" t="s">
        <v>120</v>
      </c>
      <c r="B28" s="83" t="s">
        <v>121</v>
      </c>
      <c r="C28" s="84"/>
      <c r="D28" s="4"/>
      <c r="E28" s="16"/>
      <c r="F28" s="17" t="str">
        <f t="shared" si="0"/>
        <v/>
      </c>
    </row>
    <row r="29" spans="1:6" s="18" customFormat="1" ht="25.5" customHeight="1">
      <c r="A29" s="80" t="s">
        <v>98</v>
      </c>
      <c r="B29" s="83" t="s">
        <v>122</v>
      </c>
      <c r="C29" s="84"/>
      <c r="D29" s="4"/>
      <c r="E29" s="16"/>
      <c r="F29" s="17" t="str">
        <f t="shared" si="0"/>
        <v/>
      </c>
    </row>
    <row r="30" spans="1:6" s="18" customFormat="1" ht="25.5" customHeight="1">
      <c r="A30" s="80" t="s">
        <v>123</v>
      </c>
      <c r="B30" s="83" t="s">
        <v>124</v>
      </c>
      <c r="C30" s="84" t="s">
        <v>85</v>
      </c>
      <c r="D30" s="4">
        <v>0</v>
      </c>
      <c r="E30" s="16"/>
      <c r="F30" s="17" t="str">
        <f t="shared" si="0"/>
        <v/>
      </c>
    </row>
    <row r="31" spans="1:6" s="18" customFormat="1" ht="25.5" customHeight="1">
      <c r="A31" s="80" t="s">
        <v>125</v>
      </c>
      <c r="B31" s="83" t="s">
        <v>126</v>
      </c>
      <c r="C31" s="84" t="s">
        <v>127</v>
      </c>
      <c r="D31" s="4">
        <v>0</v>
      </c>
      <c r="E31" s="16"/>
      <c r="F31" s="17" t="str">
        <f t="shared" si="0"/>
        <v/>
      </c>
    </row>
    <row r="32" spans="1:6" s="18" customFormat="1" ht="25.5" customHeight="1">
      <c r="A32" s="80">
        <v>207</v>
      </c>
      <c r="B32" s="83" t="s">
        <v>128</v>
      </c>
      <c r="C32" s="84"/>
      <c r="D32" s="4"/>
      <c r="E32" s="16"/>
      <c r="F32" s="17" t="str">
        <f t="shared" si="0"/>
        <v/>
      </c>
    </row>
    <row r="33" spans="1:6" s="18" customFormat="1" ht="25.5" customHeight="1">
      <c r="A33" s="80" t="s">
        <v>129</v>
      </c>
      <c r="B33" s="81" t="s">
        <v>130</v>
      </c>
      <c r="C33" s="84"/>
      <c r="D33" s="4"/>
      <c r="E33" s="16"/>
      <c r="F33" s="17" t="str">
        <f t="shared" si="0"/>
        <v/>
      </c>
    </row>
    <row r="34" spans="1:6" s="18" customFormat="1" ht="25.5" customHeight="1">
      <c r="A34" s="80" t="s">
        <v>98</v>
      </c>
      <c r="B34" s="83" t="s">
        <v>131</v>
      </c>
      <c r="C34" s="85"/>
      <c r="D34" s="4"/>
      <c r="E34" s="16"/>
      <c r="F34" s="17" t="str">
        <f t="shared" si="0"/>
        <v/>
      </c>
    </row>
    <row r="35" spans="1:6" s="18" customFormat="1" ht="25.5" customHeight="1">
      <c r="A35" s="80" t="s">
        <v>132</v>
      </c>
      <c r="B35" s="83" t="s">
        <v>133</v>
      </c>
      <c r="C35" s="84" t="s">
        <v>85</v>
      </c>
      <c r="D35" s="4">
        <v>2735.6</v>
      </c>
      <c r="E35" s="16"/>
      <c r="F35" s="17" t="str">
        <f t="shared" si="0"/>
        <v/>
      </c>
    </row>
    <row r="36" spans="1:6" s="18" customFormat="1" ht="25.5" customHeight="1">
      <c r="A36" s="80" t="s">
        <v>134</v>
      </c>
      <c r="B36" s="83" t="s">
        <v>135</v>
      </c>
      <c r="C36" s="84"/>
      <c r="D36" s="4"/>
      <c r="E36" s="16"/>
      <c r="F36" s="17" t="str">
        <f t="shared" si="0"/>
        <v/>
      </c>
    </row>
    <row r="37" spans="1:6" s="18" customFormat="1" ht="25.5" customHeight="1">
      <c r="A37" s="80" t="s">
        <v>96</v>
      </c>
      <c r="B37" s="83" t="s">
        <v>136</v>
      </c>
      <c r="C37" s="84"/>
      <c r="D37" s="4"/>
      <c r="E37" s="16"/>
      <c r="F37" s="17" t="str">
        <f t="shared" si="0"/>
        <v/>
      </c>
    </row>
    <row r="38" spans="1:6" s="18" customFormat="1" ht="25.5" customHeight="1">
      <c r="A38" s="80" t="s">
        <v>137</v>
      </c>
      <c r="B38" s="83" t="s">
        <v>138</v>
      </c>
      <c r="C38" s="84" t="s">
        <v>85</v>
      </c>
      <c r="D38" s="4">
        <v>132.80000000000001</v>
      </c>
      <c r="E38" s="16"/>
      <c r="F38" s="17" t="str">
        <f t="shared" si="0"/>
        <v/>
      </c>
    </row>
    <row r="39" spans="1:6" s="18" customFormat="1" ht="25.5" customHeight="1">
      <c r="A39" s="80" t="s">
        <v>98</v>
      </c>
      <c r="B39" s="83" t="s">
        <v>131</v>
      </c>
      <c r="C39" s="86"/>
      <c r="D39" s="4"/>
      <c r="E39" s="16"/>
      <c r="F39" s="17" t="str">
        <f t="shared" si="0"/>
        <v/>
      </c>
    </row>
    <row r="40" spans="1:6" s="18" customFormat="1" ht="25.5" customHeight="1">
      <c r="A40" s="80" t="s">
        <v>132</v>
      </c>
      <c r="B40" s="83" t="s">
        <v>133</v>
      </c>
      <c r="C40" s="84" t="s">
        <v>85</v>
      </c>
      <c r="D40" s="4">
        <v>21</v>
      </c>
      <c r="E40" s="16"/>
      <c r="F40" s="17" t="str">
        <f t="shared" si="0"/>
        <v/>
      </c>
    </row>
    <row r="41" spans="1:6" s="18" customFormat="1" ht="25.5" customHeight="1">
      <c r="A41" s="80" t="s">
        <v>139</v>
      </c>
      <c r="B41" s="83" t="s">
        <v>140</v>
      </c>
      <c r="C41" s="84"/>
      <c r="D41" s="4"/>
      <c r="E41" s="16"/>
      <c r="F41" s="17" t="str">
        <f t="shared" si="0"/>
        <v/>
      </c>
    </row>
    <row r="42" spans="1:6" s="18" customFormat="1" ht="25.5" customHeight="1">
      <c r="A42" s="80" t="s">
        <v>141</v>
      </c>
      <c r="B42" s="83" t="s">
        <v>133</v>
      </c>
      <c r="C42" s="84" t="s">
        <v>85</v>
      </c>
      <c r="D42" s="4">
        <v>80</v>
      </c>
      <c r="E42" s="16"/>
      <c r="F42" s="17" t="str">
        <f t="shared" si="0"/>
        <v/>
      </c>
    </row>
    <row r="43" spans="1:6" s="18" customFormat="1" ht="25.5" customHeight="1">
      <c r="A43" s="80">
        <v>208</v>
      </c>
      <c r="B43" s="83" t="s">
        <v>142</v>
      </c>
      <c r="C43" s="84"/>
      <c r="D43" s="4"/>
      <c r="E43" s="16"/>
      <c r="F43" s="17" t="str">
        <f t="shared" si="0"/>
        <v/>
      </c>
    </row>
    <row r="44" spans="1:6" s="18" customFormat="1" ht="25.5" customHeight="1">
      <c r="A44" s="80" t="s">
        <v>143</v>
      </c>
      <c r="B44" s="83" t="s">
        <v>144</v>
      </c>
      <c r="C44" s="84"/>
      <c r="D44" s="4"/>
      <c r="E44" s="16"/>
      <c r="F44" s="17" t="str">
        <f t="shared" si="0"/>
        <v/>
      </c>
    </row>
    <row r="45" spans="1:6" s="18" customFormat="1" ht="25.5" customHeight="1">
      <c r="A45" s="80" t="s">
        <v>145</v>
      </c>
      <c r="B45" s="83" t="s">
        <v>146</v>
      </c>
      <c r="C45" s="84" t="s">
        <v>85</v>
      </c>
      <c r="D45" s="4">
        <v>302.10000000000002</v>
      </c>
      <c r="E45" s="16"/>
      <c r="F45" s="17" t="str">
        <f t="shared" si="0"/>
        <v/>
      </c>
    </row>
    <row r="46" spans="1:6" s="18" customFormat="1" ht="25.5" customHeight="1">
      <c r="A46" s="80" t="s">
        <v>147</v>
      </c>
      <c r="B46" s="83" t="s">
        <v>148</v>
      </c>
      <c r="C46" s="84"/>
      <c r="D46" s="4"/>
      <c r="E46" s="16"/>
      <c r="F46" s="17" t="str">
        <f t="shared" si="0"/>
        <v/>
      </c>
    </row>
    <row r="47" spans="1:6" s="18" customFormat="1" ht="25.5" customHeight="1">
      <c r="A47" s="80" t="s">
        <v>107</v>
      </c>
      <c r="B47" s="83" t="s">
        <v>149</v>
      </c>
      <c r="C47" s="85"/>
      <c r="D47" s="4"/>
      <c r="E47" s="16"/>
      <c r="F47" s="17" t="str">
        <f t="shared" si="0"/>
        <v/>
      </c>
    </row>
    <row r="48" spans="1:6" s="18" customFormat="1" ht="25.5" customHeight="1">
      <c r="A48" s="80" t="s">
        <v>150</v>
      </c>
      <c r="B48" s="83" t="s">
        <v>138</v>
      </c>
      <c r="C48" s="84" t="s">
        <v>85</v>
      </c>
      <c r="D48" s="4">
        <v>1354</v>
      </c>
      <c r="E48" s="16"/>
      <c r="F48" s="17" t="str">
        <f t="shared" si="0"/>
        <v/>
      </c>
    </row>
    <row r="49" spans="1:6" s="18" customFormat="1" ht="25.5" customHeight="1">
      <c r="A49" s="80" t="s">
        <v>151</v>
      </c>
      <c r="B49" s="83" t="s">
        <v>152</v>
      </c>
      <c r="C49" s="84"/>
      <c r="D49" s="4"/>
      <c r="E49" s="16"/>
      <c r="F49" s="17" t="str">
        <f t="shared" si="0"/>
        <v/>
      </c>
    </row>
    <row r="50" spans="1:6" s="18" customFormat="1" ht="25.5" customHeight="1">
      <c r="A50" s="80" t="s">
        <v>107</v>
      </c>
      <c r="B50" s="83" t="s">
        <v>153</v>
      </c>
      <c r="C50" s="84"/>
      <c r="D50" s="4"/>
      <c r="E50" s="16"/>
      <c r="F50" s="17" t="str">
        <f t="shared" si="0"/>
        <v/>
      </c>
    </row>
    <row r="51" spans="1:6" s="18" customFormat="1" ht="25.5" customHeight="1">
      <c r="A51" s="80" t="s">
        <v>150</v>
      </c>
      <c r="B51" s="83" t="s">
        <v>133</v>
      </c>
      <c r="C51" s="84" t="s">
        <v>85</v>
      </c>
      <c r="D51" s="4">
        <v>0</v>
      </c>
      <c r="E51" s="16"/>
      <c r="F51" s="17" t="str">
        <f t="shared" si="0"/>
        <v/>
      </c>
    </row>
    <row r="52" spans="1:6" s="18" customFormat="1" ht="25.5" customHeight="1">
      <c r="A52" s="80" t="s">
        <v>96</v>
      </c>
      <c r="B52" s="83" t="s">
        <v>154</v>
      </c>
      <c r="C52" s="84"/>
      <c r="D52" s="4"/>
      <c r="E52" s="16"/>
      <c r="F52" s="17" t="str">
        <f t="shared" si="0"/>
        <v/>
      </c>
    </row>
    <row r="53" spans="1:6" s="18" customFormat="1" ht="25.5" customHeight="1">
      <c r="A53" s="80" t="s">
        <v>137</v>
      </c>
      <c r="B53" s="83" t="s">
        <v>133</v>
      </c>
      <c r="C53" s="84" t="s">
        <v>85</v>
      </c>
      <c r="D53" s="4">
        <v>116.5</v>
      </c>
      <c r="E53" s="16"/>
      <c r="F53" s="17" t="str">
        <f t="shared" si="0"/>
        <v/>
      </c>
    </row>
    <row r="54" spans="1:6" s="18" customFormat="1" ht="25.5" customHeight="1">
      <c r="A54" s="80">
        <v>215</v>
      </c>
      <c r="B54" s="83" t="s">
        <v>155</v>
      </c>
      <c r="C54" s="84"/>
      <c r="D54" s="4"/>
      <c r="E54" s="16"/>
      <c r="F54" s="17" t="str">
        <f t="shared" si="0"/>
        <v/>
      </c>
    </row>
    <row r="55" spans="1:6" s="18" customFormat="1" ht="25.5" customHeight="1">
      <c r="A55" s="80" t="s">
        <v>156</v>
      </c>
      <c r="B55" s="83" t="s">
        <v>157</v>
      </c>
      <c r="C55" s="84"/>
      <c r="D55" s="4"/>
      <c r="E55" s="16"/>
      <c r="F55" s="17" t="str">
        <f t="shared" si="0"/>
        <v/>
      </c>
    </row>
    <row r="56" spans="1:6" s="18" customFormat="1" ht="25.5" customHeight="1">
      <c r="A56" s="80" t="s">
        <v>96</v>
      </c>
      <c r="B56" s="83" t="s">
        <v>158</v>
      </c>
      <c r="C56" s="84"/>
      <c r="D56" s="4"/>
      <c r="E56" s="16"/>
      <c r="F56" s="17" t="str">
        <f t="shared" si="0"/>
        <v/>
      </c>
    </row>
    <row r="57" spans="1:6" s="18" customFormat="1" ht="25.5" customHeight="1">
      <c r="A57" s="80" t="s">
        <v>137</v>
      </c>
      <c r="B57" s="83" t="s">
        <v>348</v>
      </c>
      <c r="C57" s="84" t="s">
        <v>85</v>
      </c>
      <c r="D57" s="4">
        <v>0</v>
      </c>
      <c r="E57" s="16"/>
      <c r="F57" s="17" t="str">
        <f>IF(E57&gt;0,ROUND(D57*E57,0),"")</f>
        <v/>
      </c>
    </row>
    <row r="58" spans="1:6" s="18" customFormat="1" ht="25.5" customHeight="1">
      <c r="A58" s="80" t="s">
        <v>159</v>
      </c>
      <c r="B58" s="83" t="s">
        <v>160</v>
      </c>
      <c r="C58" s="84"/>
      <c r="D58" s="4"/>
      <c r="E58" s="16"/>
      <c r="F58" s="17" t="str">
        <f t="shared" si="0"/>
        <v/>
      </c>
    </row>
    <row r="59" spans="1:6" s="18" customFormat="1" ht="25.5" customHeight="1">
      <c r="A59" s="80" t="s">
        <v>107</v>
      </c>
      <c r="B59" s="83" t="s">
        <v>138</v>
      </c>
      <c r="C59" s="84" t="s">
        <v>85</v>
      </c>
      <c r="D59" s="4">
        <v>100</v>
      </c>
      <c r="E59" s="16"/>
      <c r="F59" s="17" t="str">
        <f t="shared" si="0"/>
        <v/>
      </c>
    </row>
    <row r="60" spans="1:6" s="18" customFormat="1" ht="25.5" customHeight="1">
      <c r="A60" s="80" t="s">
        <v>96</v>
      </c>
      <c r="B60" s="83" t="s">
        <v>161</v>
      </c>
      <c r="C60" s="84"/>
      <c r="D60" s="4"/>
      <c r="E60" s="16"/>
      <c r="F60" s="17" t="str">
        <f t="shared" si="0"/>
        <v/>
      </c>
    </row>
    <row r="61" spans="1:6" s="18" customFormat="1" ht="25.5" customHeight="1">
      <c r="A61" s="80" t="s">
        <v>137</v>
      </c>
      <c r="B61" s="83" t="s">
        <v>133</v>
      </c>
      <c r="C61" s="84" t="s">
        <v>85</v>
      </c>
      <c r="D61" s="4">
        <v>5473.3</v>
      </c>
      <c r="E61" s="16"/>
      <c r="F61" s="17" t="str">
        <f t="shared" si="0"/>
        <v/>
      </c>
    </row>
    <row r="62" spans="1:6" s="18" customFormat="1" ht="25.5" customHeight="1">
      <c r="A62" s="80" t="s">
        <v>98</v>
      </c>
      <c r="B62" s="83" t="s">
        <v>162</v>
      </c>
      <c r="C62" s="84" t="s">
        <v>85</v>
      </c>
      <c r="D62" s="4">
        <v>5492.4</v>
      </c>
      <c r="E62" s="16"/>
      <c r="F62" s="17" t="str">
        <f t="shared" si="0"/>
        <v/>
      </c>
    </row>
    <row r="63" spans="1:6" s="18" customFormat="1" ht="25.5" customHeight="1">
      <c r="A63" s="80" t="s">
        <v>139</v>
      </c>
      <c r="B63" s="81" t="s">
        <v>163</v>
      </c>
      <c r="C63" s="84"/>
      <c r="D63" s="4"/>
      <c r="E63" s="16"/>
      <c r="F63" s="17" t="str">
        <f t="shared" si="0"/>
        <v/>
      </c>
    </row>
    <row r="64" spans="1:6" s="18" customFormat="1" ht="25.5" customHeight="1">
      <c r="A64" s="80" t="s">
        <v>137</v>
      </c>
      <c r="B64" s="83" t="s">
        <v>164</v>
      </c>
      <c r="C64" s="84" t="s">
        <v>85</v>
      </c>
      <c r="D64" s="4">
        <v>0</v>
      </c>
      <c r="E64" s="16"/>
      <c r="F64" s="17" t="str">
        <f t="shared" si="0"/>
        <v/>
      </c>
    </row>
    <row r="65" spans="1:7" s="18" customFormat="1" ht="25.5" customHeight="1">
      <c r="A65" s="80" t="s">
        <v>165</v>
      </c>
      <c r="B65" s="83" t="s">
        <v>166</v>
      </c>
      <c r="C65" s="84" t="s">
        <v>167</v>
      </c>
      <c r="D65" s="4">
        <v>0</v>
      </c>
      <c r="E65" s="16"/>
      <c r="F65" s="17" t="str">
        <f t="shared" si="0"/>
        <v/>
      </c>
    </row>
    <row r="66" spans="1:7" s="18" customFormat="1" ht="25.5" customHeight="1">
      <c r="A66" s="80" t="s">
        <v>168</v>
      </c>
      <c r="B66" s="81" t="s">
        <v>169</v>
      </c>
      <c r="C66" s="87" t="s">
        <v>170</v>
      </c>
      <c r="D66" s="4"/>
      <c r="E66" s="16"/>
      <c r="F66" s="17" t="str">
        <f t="shared" si="0"/>
        <v/>
      </c>
    </row>
    <row r="67" spans="1:7" s="18" customFormat="1" ht="25.5" customHeight="1">
      <c r="A67" s="80" t="s">
        <v>171</v>
      </c>
      <c r="B67" s="81" t="s">
        <v>172</v>
      </c>
      <c r="C67" s="87" t="s">
        <v>170</v>
      </c>
      <c r="D67" s="4"/>
      <c r="E67" s="16"/>
      <c r="F67" s="17" t="str">
        <f t="shared" si="0"/>
        <v/>
      </c>
    </row>
    <row r="68" spans="1:7" s="18" customFormat="1" ht="25.5" customHeight="1">
      <c r="A68" s="80" t="s">
        <v>173</v>
      </c>
      <c r="B68" s="83" t="s">
        <v>174</v>
      </c>
      <c r="C68" s="87" t="s">
        <v>170</v>
      </c>
      <c r="D68" s="4"/>
      <c r="E68" s="16"/>
      <c r="F68" s="17" t="str">
        <f t="shared" si="0"/>
        <v/>
      </c>
    </row>
    <row r="69" spans="1:7" ht="25.5" customHeight="1">
      <c r="A69" s="98" t="s">
        <v>65</v>
      </c>
      <c r="B69" s="99"/>
      <c r="C69" s="99"/>
      <c r="D69" s="99"/>
      <c r="E69" s="99"/>
      <c r="F69" s="10">
        <f>SUM(F5:F68)</f>
        <v>0</v>
      </c>
      <c r="G69" s="14"/>
    </row>
    <row r="70" spans="1:7" ht="12">
      <c r="D70" s="64"/>
      <c r="E70" s="66"/>
      <c r="F70" s="67"/>
      <c r="G70" s="14"/>
    </row>
    <row r="71" spans="1:7" ht="12">
      <c r="D71" s="64"/>
      <c r="E71" s="66"/>
      <c r="F71" s="67"/>
      <c r="G71" s="14"/>
    </row>
    <row r="72" spans="1:7" ht="12">
      <c r="D72" s="64"/>
      <c r="E72" s="66"/>
      <c r="F72" s="67"/>
      <c r="G72" s="14"/>
    </row>
    <row r="73" spans="1:7" ht="12">
      <c r="A73" s="68"/>
      <c r="B73" s="69"/>
      <c r="C73" s="68"/>
      <c r="D73" s="64"/>
      <c r="E73" s="66"/>
      <c r="F73" s="67"/>
      <c r="G73" s="14"/>
    </row>
    <row r="74" spans="1:7" ht="12">
      <c r="D74" s="64"/>
      <c r="E74" s="66"/>
      <c r="F74" s="67"/>
      <c r="G74" s="14"/>
    </row>
    <row r="75" spans="1:7" ht="12">
      <c r="D75" s="64"/>
      <c r="E75" s="66"/>
      <c r="F75" s="67"/>
      <c r="G75" s="14"/>
    </row>
    <row r="76" spans="1:7" ht="12">
      <c r="D76" s="64"/>
      <c r="E76" s="66"/>
      <c r="F76" s="67"/>
      <c r="G76" s="14"/>
    </row>
    <row r="77" spans="1:7" ht="12">
      <c r="D77" s="64"/>
      <c r="E77" s="66"/>
      <c r="F77" s="67"/>
      <c r="G77" s="14"/>
    </row>
    <row r="78" spans="1:7" ht="12">
      <c r="D78" s="64"/>
      <c r="E78" s="66"/>
      <c r="F78" s="67"/>
      <c r="G78" s="14"/>
    </row>
    <row r="79" spans="1:7" ht="12">
      <c r="D79" s="64"/>
      <c r="E79" s="66"/>
      <c r="F79" s="67"/>
      <c r="G79" s="14"/>
    </row>
    <row r="80" spans="1: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row r="208" spans="4:7" ht="12">
      <c r="D208" s="64"/>
      <c r="E208" s="66"/>
      <c r="F208" s="67"/>
      <c r="G208" s="14"/>
    </row>
    <row r="209" spans="4:7" ht="12">
      <c r="D209" s="64"/>
      <c r="E209" s="66"/>
      <c r="F209" s="67"/>
      <c r="G209" s="14"/>
    </row>
    <row r="210" spans="4:7" ht="12">
      <c r="D210" s="64"/>
      <c r="E210" s="66"/>
      <c r="F210" s="67"/>
      <c r="G210" s="14"/>
    </row>
    <row r="211" spans="4:7" ht="12">
      <c r="D211" s="64"/>
      <c r="E211" s="66"/>
      <c r="F211" s="67"/>
      <c r="G211" s="14"/>
    </row>
    <row r="212" spans="4:7" ht="12">
      <c r="D212" s="64"/>
      <c r="E212" s="66"/>
      <c r="F212" s="67"/>
      <c r="G212" s="14"/>
    </row>
    <row r="213" spans="4:7" ht="12">
      <c r="D213" s="64"/>
      <c r="E213" s="66"/>
      <c r="F213" s="67"/>
      <c r="G213" s="14"/>
    </row>
    <row r="214" spans="4:7" ht="12">
      <c r="D214" s="64"/>
      <c r="E214" s="66"/>
      <c r="F214" s="67"/>
      <c r="G214" s="14"/>
    </row>
    <row r="215" spans="4:7" ht="12">
      <c r="D215" s="64"/>
      <c r="E215" s="66"/>
      <c r="F215" s="67"/>
      <c r="G215" s="14"/>
    </row>
    <row r="216" spans="4:7" ht="12">
      <c r="D216" s="64"/>
      <c r="E216" s="66"/>
      <c r="F216" s="67"/>
      <c r="G216" s="14"/>
    </row>
    <row r="217" spans="4:7" ht="12">
      <c r="D217" s="64"/>
      <c r="E217" s="66"/>
      <c r="F217" s="67"/>
      <c r="G217" s="14"/>
    </row>
    <row r="218" spans="4:7" ht="12">
      <c r="D218" s="64"/>
      <c r="E218" s="66"/>
      <c r="F218" s="67"/>
      <c r="G218" s="14"/>
    </row>
    <row r="219" spans="4:7" ht="12">
      <c r="D219" s="64"/>
      <c r="E219" s="66"/>
      <c r="F219" s="67"/>
      <c r="G219" s="14"/>
    </row>
    <row r="220" spans="4:7" ht="12">
      <c r="D220" s="64"/>
      <c r="E220" s="66"/>
      <c r="F220" s="67"/>
      <c r="G220" s="14"/>
    </row>
    <row r="221" spans="4:7" ht="12">
      <c r="D221" s="64"/>
      <c r="E221" s="66"/>
      <c r="F221" s="67"/>
      <c r="G221" s="14"/>
    </row>
    <row r="222" spans="4:7" ht="12">
      <c r="D222" s="64"/>
      <c r="E222" s="66"/>
      <c r="F222" s="67"/>
      <c r="G222" s="14"/>
    </row>
    <row r="223" spans="4:7" ht="12">
      <c r="D223" s="64"/>
      <c r="E223" s="66"/>
      <c r="F223" s="67"/>
      <c r="G223" s="14"/>
    </row>
    <row r="224" spans="4:7" ht="12">
      <c r="D224" s="64"/>
      <c r="E224" s="66"/>
      <c r="F224" s="67"/>
      <c r="G224" s="14"/>
    </row>
    <row r="225" spans="4:7" ht="12">
      <c r="D225" s="64"/>
      <c r="E225" s="66"/>
      <c r="F225" s="67"/>
      <c r="G225" s="14"/>
    </row>
    <row r="226" spans="4:7" ht="12">
      <c r="D226" s="64"/>
      <c r="E226" s="66"/>
      <c r="F226" s="67"/>
      <c r="G226" s="14"/>
    </row>
    <row r="227" spans="4:7" ht="12">
      <c r="D227" s="64"/>
      <c r="E227" s="66"/>
      <c r="F227" s="67"/>
      <c r="G227" s="14"/>
    </row>
    <row r="228" spans="4:7" ht="12">
      <c r="D228" s="64"/>
      <c r="E228" s="66"/>
      <c r="F228" s="67"/>
      <c r="G228" s="14"/>
    </row>
  </sheetData>
  <sheetProtection password="C6D1" sheet="1" objects="1" scenarios="1" formatCells="0" formatColumns="0" formatRows="0"/>
  <mergeCells count="3">
    <mergeCell ref="A1:F1"/>
    <mergeCell ref="A2:F2"/>
    <mergeCell ref="A69:E69"/>
  </mergeCells>
  <phoneticPr fontId="2" type="noConversion"/>
  <dataValidations count="2">
    <dataValidation imeMode="on" allowBlank="1" showInputMessage="1" showErrorMessage="1" sqref="B4 B65"/>
    <dataValidation imeMode="off" allowBlank="1" showInputMessage="1" showErrorMessage="1" sqref="A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5"/>
  <dimension ref="A1:G207"/>
  <sheetViews>
    <sheetView showGridLines="0" showZeros="0" view="pageBreakPreview" zoomScaleNormal="100" workbookViewId="0">
      <pane ySplit="4" topLeftCell="A5" activePane="bottomLeft" state="frozen"/>
      <selection activeCell="A22" sqref="A22"/>
      <selection pane="bottomLeft" activeCell="B7" sqref="B7"/>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4" t="s">
        <v>57</v>
      </c>
      <c r="B1" s="94"/>
      <c r="C1" s="94"/>
      <c r="D1" s="94"/>
      <c r="E1" s="94"/>
      <c r="F1" s="94"/>
    </row>
    <row r="2" spans="1:6" s="18" customFormat="1" ht="22.5" customHeight="1">
      <c r="A2" s="95" t="s">
        <v>74</v>
      </c>
      <c r="B2" s="95"/>
      <c r="C2" s="95"/>
      <c r="D2" s="95"/>
      <c r="E2" s="95"/>
      <c r="F2" s="95"/>
    </row>
    <row r="3" spans="1:6" s="25" customFormat="1" ht="18" customHeight="1">
      <c r="A3" s="57" t="str">
        <f>汇总表!A3</f>
        <v>合同段编号：YHSG</v>
      </c>
      <c r="B3" s="49"/>
      <c r="C3" s="11"/>
      <c r="D3" s="12"/>
      <c r="E3" s="24"/>
      <c r="F3" s="58" t="s">
        <v>58</v>
      </c>
    </row>
    <row r="4" spans="1:6" s="14" customFormat="1" ht="26.25" customHeight="1">
      <c r="A4" s="61" t="s">
        <v>59</v>
      </c>
      <c r="B4" s="62" t="s">
        <v>60</v>
      </c>
      <c r="C4" s="61" t="s">
        <v>61</v>
      </c>
      <c r="D4" s="61" t="s">
        <v>62</v>
      </c>
      <c r="E4" s="63" t="s">
        <v>63</v>
      </c>
      <c r="F4" s="15" t="s">
        <v>64</v>
      </c>
    </row>
    <row r="5" spans="1:6" s="18" customFormat="1" ht="26.25" customHeight="1">
      <c r="A5" s="80">
        <v>302</v>
      </c>
      <c r="B5" s="81" t="s">
        <v>122</v>
      </c>
      <c r="C5" s="84"/>
      <c r="D5" s="15"/>
      <c r="E5" s="16"/>
      <c r="F5" s="17" t="str">
        <f t="shared" ref="F5:F47" si="0">IF(E5&gt;0,ROUND(D5*E5,0),"")</f>
        <v/>
      </c>
    </row>
    <row r="6" spans="1:6" s="18" customFormat="1" ht="26.25" customHeight="1">
      <c r="A6" s="80" t="s">
        <v>175</v>
      </c>
      <c r="B6" s="81" t="s">
        <v>124</v>
      </c>
      <c r="C6" s="84"/>
      <c r="D6" s="4"/>
      <c r="E6" s="16"/>
      <c r="F6" s="17" t="str">
        <f t="shared" si="0"/>
        <v/>
      </c>
    </row>
    <row r="7" spans="1:6" s="18" customFormat="1" ht="26.25" customHeight="1">
      <c r="A7" s="80" t="s">
        <v>107</v>
      </c>
      <c r="B7" s="83" t="s">
        <v>176</v>
      </c>
      <c r="C7" s="84" t="s">
        <v>127</v>
      </c>
      <c r="D7" s="4">
        <v>791</v>
      </c>
      <c r="E7" s="16"/>
      <c r="F7" s="17" t="str">
        <f t="shared" si="0"/>
        <v/>
      </c>
    </row>
    <row r="8" spans="1:6" s="18" customFormat="1" ht="26.25" customHeight="1">
      <c r="A8" s="80">
        <v>304</v>
      </c>
      <c r="B8" s="83" t="s">
        <v>177</v>
      </c>
      <c r="C8" s="84"/>
      <c r="D8" s="4"/>
      <c r="E8" s="16"/>
      <c r="F8" s="17" t="str">
        <f t="shared" si="0"/>
        <v/>
      </c>
    </row>
    <row r="9" spans="1:6" s="18" customFormat="1" ht="26.25" customHeight="1">
      <c r="A9" s="80" t="s">
        <v>178</v>
      </c>
      <c r="B9" s="81" t="s">
        <v>179</v>
      </c>
      <c r="C9" s="84"/>
      <c r="D9" s="4"/>
      <c r="E9" s="16"/>
      <c r="F9" s="17" t="str">
        <f t="shared" si="0"/>
        <v/>
      </c>
    </row>
    <row r="10" spans="1:6" s="18" customFormat="1" ht="26.25" customHeight="1">
      <c r="A10" s="80" t="s">
        <v>107</v>
      </c>
      <c r="B10" s="83" t="s">
        <v>176</v>
      </c>
      <c r="C10" s="84" t="s">
        <v>127</v>
      </c>
      <c r="D10" s="4">
        <v>76313</v>
      </c>
      <c r="E10" s="16"/>
      <c r="F10" s="17" t="str">
        <f t="shared" si="0"/>
        <v/>
      </c>
    </row>
    <row r="11" spans="1:6" s="18" customFormat="1" ht="26.25" customHeight="1">
      <c r="A11" s="80" t="s">
        <v>96</v>
      </c>
      <c r="B11" s="83" t="s">
        <v>180</v>
      </c>
      <c r="C11" s="84" t="s">
        <v>127</v>
      </c>
      <c r="D11" s="4">
        <v>16745</v>
      </c>
      <c r="E11" s="16"/>
      <c r="F11" s="17" t="str">
        <f t="shared" si="0"/>
        <v/>
      </c>
    </row>
    <row r="12" spans="1:6" s="18" customFormat="1" ht="26.25" customHeight="1">
      <c r="A12" s="80" t="s">
        <v>181</v>
      </c>
      <c r="B12" s="83" t="s">
        <v>182</v>
      </c>
      <c r="C12" s="84"/>
      <c r="D12" s="4"/>
      <c r="E12" s="16"/>
      <c r="F12" s="17" t="str">
        <f t="shared" si="0"/>
        <v/>
      </c>
    </row>
    <row r="13" spans="1:6" s="18" customFormat="1" ht="26.25" customHeight="1">
      <c r="A13" s="80" t="s">
        <v>107</v>
      </c>
      <c r="B13" s="83" t="s">
        <v>176</v>
      </c>
      <c r="C13" s="84" t="s">
        <v>127</v>
      </c>
      <c r="D13" s="19">
        <v>0</v>
      </c>
      <c r="E13" s="16"/>
      <c r="F13" s="17" t="str">
        <f t="shared" si="0"/>
        <v/>
      </c>
    </row>
    <row r="14" spans="1:6" s="18" customFormat="1" ht="26.25" customHeight="1">
      <c r="A14" s="80" t="s">
        <v>96</v>
      </c>
      <c r="B14" s="83" t="s">
        <v>183</v>
      </c>
      <c r="C14" s="84" t="s">
        <v>127</v>
      </c>
      <c r="D14" s="19">
        <v>74234</v>
      </c>
      <c r="E14" s="16"/>
      <c r="F14" s="17" t="str">
        <f t="shared" si="0"/>
        <v/>
      </c>
    </row>
    <row r="15" spans="1:6" s="18" customFormat="1" ht="26.25" customHeight="1">
      <c r="A15" s="80" t="s">
        <v>184</v>
      </c>
      <c r="B15" s="83" t="s">
        <v>185</v>
      </c>
      <c r="C15" s="84"/>
      <c r="D15" s="19"/>
      <c r="E15" s="16"/>
      <c r="F15" s="17" t="str">
        <f t="shared" si="0"/>
        <v/>
      </c>
    </row>
    <row r="16" spans="1:6" s="18" customFormat="1" ht="26.25" customHeight="1">
      <c r="A16" s="80" t="s">
        <v>107</v>
      </c>
      <c r="B16" s="83" t="s">
        <v>176</v>
      </c>
      <c r="C16" s="84" t="s">
        <v>127</v>
      </c>
      <c r="D16" s="19">
        <v>0</v>
      </c>
      <c r="E16" s="16"/>
      <c r="F16" s="17" t="str">
        <f t="shared" si="0"/>
        <v/>
      </c>
    </row>
    <row r="17" spans="1:6" s="18" customFormat="1" ht="26.25" customHeight="1">
      <c r="A17" s="80">
        <v>308</v>
      </c>
      <c r="B17" s="83" t="s">
        <v>186</v>
      </c>
      <c r="C17" s="84"/>
      <c r="D17" s="19"/>
      <c r="E17" s="16"/>
      <c r="F17" s="17" t="str">
        <f t="shared" si="0"/>
        <v/>
      </c>
    </row>
    <row r="18" spans="1:6" s="18" customFormat="1" ht="26.25" customHeight="1">
      <c r="A18" s="80" t="s">
        <v>187</v>
      </c>
      <c r="B18" s="83" t="s">
        <v>188</v>
      </c>
      <c r="C18" s="84" t="s">
        <v>127</v>
      </c>
      <c r="D18" s="19">
        <v>73460</v>
      </c>
      <c r="E18" s="16"/>
      <c r="F18" s="17" t="str">
        <f t="shared" si="0"/>
        <v/>
      </c>
    </row>
    <row r="19" spans="1:6" s="18" customFormat="1" ht="26.25" customHeight="1">
      <c r="A19" s="80" t="s">
        <v>189</v>
      </c>
      <c r="B19" s="83" t="s">
        <v>190</v>
      </c>
      <c r="C19" s="84" t="s">
        <v>127</v>
      </c>
      <c r="D19" s="19">
        <v>9624</v>
      </c>
      <c r="E19" s="16"/>
      <c r="F19" s="17" t="str">
        <f t="shared" si="0"/>
        <v/>
      </c>
    </row>
    <row r="20" spans="1:6" s="18" customFormat="1" ht="26.25" customHeight="1">
      <c r="A20" s="80">
        <v>309</v>
      </c>
      <c r="B20" s="83" t="s">
        <v>191</v>
      </c>
      <c r="C20" s="84"/>
      <c r="D20" s="19"/>
      <c r="E20" s="16"/>
      <c r="F20" s="17" t="str">
        <f t="shared" si="0"/>
        <v/>
      </c>
    </row>
    <row r="21" spans="1:6" s="18" customFormat="1" ht="26.25" customHeight="1">
      <c r="A21" s="80" t="s">
        <v>192</v>
      </c>
      <c r="B21" s="83" t="s">
        <v>193</v>
      </c>
      <c r="C21" s="84"/>
      <c r="D21" s="4"/>
      <c r="E21" s="16"/>
      <c r="F21" s="17" t="str">
        <f t="shared" si="0"/>
        <v/>
      </c>
    </row>
    <row r="22" spans="1:6" s="18" customFormat="1" ht="26.25" customHeight="1">
      <c r="A22" s="80" t="s">
        <v>107</v>
      </c>
      <c r="B22" s="83" t="s">
        <v>194</v>
      </c>
      <c r="C22" s="84" t="s">
        <v>127</v>
      </c>
      <c r="D22" s="4">
        <v>0</v>
      </c>
      <c r="E22" s="16"/>
      <c r="F22" s="17" t="str">
        <f t="shared" si="0"/>
        <v/>
      </c>
    </row>
    <row r="23" spans="1:6" s="18" customFormat="1" ht="26.25" customHeight="1">
      <c r="A23" s="80" t="s">
        <v>195</v>
      </c>
      <c r="B23" s="83" t="s">
        <v>196</v>
      </c>
      <c r="C23" s="84" t="s">
        <v>127</v>
      </c>
      <c r="D23" s="4">
        <v>0</v>
      </c>
      <c r="E23" s="16"/>
      <c r="F23" s="17" t="str">
        <f t="shared" si="0"/>
        <v/>
      </c>
    </row>
    <row r="24" spans="1:6" s="18" customFormat="1" ht="26.25" customHeight="1">
      <c r="A24" s="80">
        <v>310</v>
      </c>
      <c r="B24" s="83" t="s">
        <v>197</v>
      </c>
      <c r="C24" s="84"/>
      <c r="D24" s="4"/>
      <c r="E24" s="16"/>
      <c r="F24" s="17" t="str">
        <f t="shared" si="0"/>
        <v/>
      </c>
    </row>
    <row r="25" spans="1:6" s="18" customFormat="1" ht="26.25" customHeight="1">
      <c r="A25" s="80" t="s">
        <v>198</v>
      </c>
      <c r="B25" s="83" t="s">
        <v>199</v>
      </c>
      <c r="C25" s="84"/>
      <c r="D25" s="4"/>
      <c r="E25" s="16"/>
      <c r="F25" s="17" t="str">
        <f t="shared" si="0"/>
        <v/>
      </c>
    </row>
    <row r="26" spans="1:6" s="18" customFormat="1" ht="26.25" customHeight="1">
      <c r="A26" s="80" t="s">
        <v>107</v>
      </c>
      <c r="B26" s="81" t="s">
        <v>200</v>
      </c>
      <c r="C26" s="84" t="s">
        <v>127</v>
      </c>
      <c r="D26" s="4">
        <v>73460</v>
      </c>
      <c r="E26" s="16"/>
      <c r="F26" s="17" t="str">
        <f t="shared" si="0"/>
        <v/>
      </c>
    </row>
    <row r="27" spans="1:6" s="18" customFormat="1" ht="26.25" customHeight="1">
      <c r="A27" s="80" t="s">
        <v>96</v>
      </c>
      <c r="B27" s="81" t="s">
        <v>201</v>
      </c>
      <c r="C27" s="84" t="s">
        <v>127</v>
      </c>
      <c r="D27" s="4">
        <v>9624</v>
      </c>
      <c r="E27" s="16"/>
      <c r="F27" s="17" t="str">
        <f t="shared" si="0"/>
        <v/>
      </c>
    </row>
    <row r="28" spans="1:6" s="18" customFormat="1" ht="26.25" customHeight="1">
      <c r="A28" s="80">
        <v>311</v>
      </c>
      <c r="B28" s="83" t="s">
        <v>202</v>
      </c>
      <c r="C28" s="84"/>
      <c r="D28" s="4"/>
      <c r="E28" s="16"/>
      <c r="F28" s="17" t="str">
        <f t="shared" si="0"/>
        <v/>
      </c>
    </row>
    <row r="29" spans="1:6" s="18" customFormat="1" ht="26.25" customHeight="1">
      <c r="A29" s="80" t="s">
        <v>203</v>
      </c>
      <c r="B29" s="83" t="s">
        <v>204</v>
      </c>
      <c r="C29" s="84"/>
      <c r="D29" s="4"/>
      <c r="E29" s="16"/>
      <c r="F29" s="17" t="str">
        <f t="shared" si="0"/>
        <v/>
      </c>
    </row>
    <row r="30" spans="1:6" s="18" customFormat="1" ht="26.25" customHeight="1">
      <c r="A30" s="80" t="s">
        <v>107</v>
      </c>
      <c r="B30" s="83" t="s">
        <v>194</v>
      </c>
      <c r="C30" s="84" t="s">
        <v>127</v>
      </c>
      <c r="D30" s="4">
        <v>9624</v>
      </c>
      <c r="E30" s="16"/>
      <c r="F30" s="17" t="str">
        <f t="shared" si="0"/>
        <v/>
      </c>
    </row>
    <row r="31" spans="1:6" s="18" customFormat="1" ht="26.25" customHeight="1">
      <c r="A31" s="80" t="s">
        <v>195</v>
      </c>
      <c r="B31" s="83" t="s">
        <v>196</v>
      </c>
      <c r="C31" s="84" t="s">
        <v>127</v>
      </c>
      <c r="D31" s="4">
        <v>74628</v>
      </c>
      <c r="E31" s="16"/>
      <c r="F31" s="17" t="str">
        <f t="shared" si="0"/>
        <v/>
      </c>
    </row>
    <row r="32" spans="1:6" s="18" customFormat="1" ht="26.25" customHeight="1">
      <c r="A32" s="80">
        <v>312</v>
      </c>
      <c r="B32" s="83" t="s">
        <v>205</v>
      </c>
      <c r="C32" s="84"/>
      <c r="D32" s="4"/>
      <c r="E32" s="16"/>
      <c r="F32" s="17" t="str">
        <f t="shared" si="0"/>
        <v/>
      </c>
    </row>
    <row r="33" spans="1:7" s="18" customFormat="1" ht="26.25" customHeight="1">
      <c r="A33" s="80" t="s">
        <v>206</v>
      </c>
      <c r="B33" s="83" t="s">
        <v>205</v>
      </c>
      <c r="C33" s="84"/>
      <c r="D33" s="4"/>
      <c r="E33" s="16"/>
      <c r="F33" s="17" t="str">
        <f t="shared" si="0"/>
        <v/>
      </c>
    </row>
    <row r="34" spans="1:7" s="18" customFormat="1" ht="26.25" customHeight="1">
      <c r="A34" s="80" t="s">
        <v>107</v>
      </c>
      <c r="B34" s="83" t="s">
        <v>176</v>
      </c>
      <c r="C34" s="84" t="s">
        <v>85</v>
      </c>
      <c r="D34" s="4">
        <v>0</v>
      </c>
      <c r="E34" s="16"/>
      <c r="F34" s="17" t="str">
        <f t="shared" si="0"/>
        <v/>
      </c>
    </row>
    <row r="35" spans="1:7" s="18" customFormat="1" ht="26.25" customHeight="1">
      <c r="A35" s="80" t="s">
        <v>207</v>
      </c>
      <c r="B35" s="83" t="s">
        <v>208</v>
      </c>
      <c r="C35" s="84"/>
      <c r="D35" s="4"/>
      <c r="E35" s="16"/>
      <c r="F35" s="17" t="str">
        <f t="shared" si="0"/>
        <v/>
      </c>
    </row>
    <row r="36" spans="1:7" s="18" customFormat="1" ht="26.25" customHeight="1">
      <c r="A36" s="80" t="s">
        <v>107</v>
      </c>
      <c r="B36" s="83" t="s">
        <v>166</v>
      </c>
      <c r="C36" s="84" t="s">
        <v>167</v>
      </c>
      <c r="D36" s="4">
        <v>0</v>
      </c>
      <c r="E36" s="16"/>
      <c r="F36" s="17" t="str">
        <f t="shared" si="0"/>
        <v/>
      </c>
    </row>
    <row r="37" spans="1:7" s="18" customFormat="1" ht="26.25" customHeight="1">
      <c r="A37" s="80" t="s">
        <v>96</v>
      </c>
      <c r="B37" s="83" t="s">
        <v>209</v>
      </c>
      <c r="C37" s="84" t="s">
        <v>167</v>
      </c>
      <c r="D37" s="4">
        <v>0</v>
      </c>
      <c r="E37" s="16"/>
      <c r="F37" s="17" t="str">
        <f t="shared" si="0"/>
        <v/>
      </c>
    </row>
    <row r="38" spans="1:7" s="18" customFormat="1" ht="26.25" customHeight="1">
      <c r="A38" s="80">
        <v>313</v>
      </c>
      <c r="B38" s="83" t="s">
        <v>210</v>
      </c>
      <c r="C38" s="84"/>
      <c r="D38" s="4"/>
      <c r="E38" s="16"/>
      <c r="F38" s="17" t="str">
        <f t="shared" si="0"/>
        <v/>
      </c>
    </row>
    <row r="39" spans="1:7" s="18" customFormat="1" ht="26.25" customHeight="1">
      <c r="A39" s="80" t="s">
        <v>211</v>
      </c>
      <c r="B39" s="81" t="s">
        <v>212</v>
      </c>
      <c r="C39" s="84" t="s">
        <v>85</v>
      </c>
      <c r="D39" s="4">
        <v>3215</v>
      </c>
      <c r="E39" s="16"/>
      <c r="F39" s="17" t="str">
        <f t="shared" si="0"/>
        <v/>
      </c>
    </row>
    <row r="40" spans="1:7" s="18" customFormat="1" ht="26.25" customHeight="1">
      <c r="A40" s="80" t="s">
        <v>213</v>
      </c>
      <c r="B40" s="81" t="s">
        <v>214</v>
      </c>
      <c r="C40" s="84" t="s">
        <v>85</v>
      </c>
      <c r="D40" s="4">
        <v>14</v>
      </c>
      <c r="E40" s="16"/>
      <c r="F40" s="17" t="str">
        <f t="shared" si="0"/>
        <v/>
      </c>
    </row>
    <row r="41" spans="1:7" s="18" customFormat="1" ht="26.25" customHeight="1">
      <c r="A41" s="80" t="s">
        <v>215</v>
      </c>
      <c r="B41" s="81" t="s">
        <v>216</v>
      </c>
      <c r="C41" s="84"/>
      <c r="D41" s="19"/>
      <c r="E41" s="16"/>
      <c r="F41" s="17" t="str">
        <f t="shared" si="0"/>
        <v/>
      </c>
    </row>
    <row r="42" spans="1:7" s="18" customFormat="1" ht="26.25" customHeight="1">
      <c r="A42" s="80" t="s">
        <v>145</v>
      </c>
      <c r="B42" s="83" t="s">
        <v>133</v>
      </c>
      <c r="C42" s="84" t="s">
        <v>85</v>
      </c>
      <c r="D42" s="19">
        <v>606.9</v>
      </c>
      <c r="E42" s="16"/>
      <c r="F42" s="17" t="str">
        <f t="shared" si="0"/>
        <v/>
      </c>
    </row>
    <row r="43" spans="1:7" s="18" customFormat="1" ht="26.25" customHeight="1">
      <c r="A43" s="80" t="s">
        <v>217</v>
      </c>
      <c r="B43" s="83" t="s">
        <v>218</v>
      </c>
      <c r="C43" s="84" t="s">
        <v>101</v>
      </c>
      <c r="D43" s="19"/>
      <c r="E43" s="16"/>
      <c r="F43" s="17" t="str">
        <f t="shared" si="0"/>
        <v/>
      </c>
    </row>
    <row r="44" spans="1:7" s="18" customFormat="1" ht="26.25" customHeight="1">
      <c r="A44" s="80" t="s">
        <v>219</v>
      </c>
      <c r="B44" s="83" t="s">
        <v>220</v>
      </c>
      <c r="C44" s="85"/>
      <c r="D44" s="19"/>
      <c r="E44" s="16"/>
      <c r="F44" s="17" t="str">
        <f t="shared" si="0"/>
        <v/>
      </c>
    </row>
    <row r="45" spans="1:7" s="18" customFormat="1" ht="26.25" customHeight="1">
      <c r="A45" s="80" t="s">
        <v>145</v>
      </c>
      <c r="B45" s="83" t="s">
        <v>221</v>
      </c>
      <c r="C45" s="84" t="s">
        <v>127</v>
      </c>
      <c r="D45" s="19">
        <v>0</v>
      </c>
      <c r="E45" s="16"/>
      <c r="F45" s="17" t="str">
        <f t="shared" si="0"/>
        <v/>
      </c>
    </row>
    <row r="46" spans="1:7" s="18" customFormat="1" ht="26.25" customHeight="1">
      <c r="A46" s="80" t="s">
        <v>195</v>
      </c>
      <c r="B46" s="83" t="s">
        <v>222</v>
      </c>
      <c r="C46" s="84" t="s">
        <v>127</v>
      </c>
      <c r="D46" s="19">
        <v>0</v>
      </c>
      <c r="E46" s="16"/>
      <c r="F46" s="17" t="str">
        <f t="shared" si="0"/>
        <v/>
      </c>
    </row>
    <row r="47" spans="1:7" s="18" customFormat="1" ht="26.25" customHeight="1">
      <c r="A47" s="80" t="s">
        <v>223</v>
      </c>
      <c r="B47" s="83" t="s">
        <v>224</v>
      </c>
      <c r="C47" s="84" t="s">
        <v>85</v>
      </c>
      <c r="D47" s="19">
        <v>0</v>
      </c>
      <c r="E47" s="16"/>
      <c r="F47" s="17" t="str">
        <f t="shared" si="0"/>
        <v/>
      </c>
    </row>
    <row r="48" spans="1:7" ht="26.25" customHeight="1">
      <c r="A48" s="98" t="s">
        <v>66</v>
      </c>
      <c r="B48" s="99"/>
      <c r="C48" s="99"/>
      <c r="D48" s="99"/>
      <c r="E48" s="99"/>
      <c r="F48" s="10">
        <f>SUM(F5:F47)</f>
        <v>0</v>
      </c>
      <c r="G48" s="14"/>
    </row>
    <row r="49" spans="1:7" ht="12">
      <c r="D49" s="64"/>
      <c r="E49" s="66"/>
      <c r="F49" s="67"/>
      <c r="G49" s="14"/>
    </row>
    <row r="50" spans="1:7" ht="12">
      <c r="D50" s="64"/>
      <c r="E50" s="66"/>
      <c r="F50" s="67"/>
      <c r="G50" s="14"/>
    </row>
    <row r="51" spans="1:7" ht="12">
      <c r="D51" s="64"/>
      <c r="E51" s="66"/>
      <c r="F51" s="67"/>
      <c r="G51" s="14"/>
    </row>
    <row r="52" spans="1:7" ht="12">
      <c r="A52" s="68"/>
      <c r="B52" s="69"/>
      <c r="C52" s="68"/>
      <c r="D52" s="64"/>
      <c r="E52" s="66"/>
      <c r="F52" s="67"/>
      <c r="G52" s="14"/>
    </row>
    <row r="53" spans="1:7" ht="12">
      <c r="D53" s="64"/>
      <c r="E53" s="66"/>
      <c r="F53" s="67"/>
      <c r="G53" s="14"/>
    </row>
    <row r="54" spans="1:7" ht="12">
      <c r="D54" s="64"/>
      <c r="E54" s="66"/>
      <c r="F54" s="67"/>
      <c r="G54" s="14"/>
    </row>
    <row r="55" spans="1:7" ht="12">
      <c r="D55" s="64"/>
      <c r="E55" s="66"/>
      <c r="F55" s="67"/>
      <c r="G55" s="14"/>
    </row>
    <row r="56" spans="1:7" ht="12">
      <c r="D56" s="64"/>
      <c r="E56" s="66"/>
      <c r="F56" s="67"/>
      <c r="G56" s="14"/>
    </row>
    <row r="57" spans="1:7" ht="12">
      <c r="D57" s="64"/>
      <c r="E57" s="66"/>
      <c r="F57" s="67"/>
      <c r="G57" s="14"/>
    </row>
    <row r="58" spans="1:7" ht="12">
      <c r="D58" s="64"/>
      <c r="E58" s="66"/>
      <c r="F58" s="67"/>
      <c r="G58" s="14"/>
    </row>
    <row r="59" spans="1:7" ht="12">
      <c r="D59" s="64"/>
      <c r="E59" s="66"/>
      <c r="F59" s="67"/>
      <c r="G59" s="14"/>
    </row>
    <row r="60" spans="1:7" ht="12">
      <c r="D60" s="64"/>
      <c r="E60" s="66"/>
      <c r="F60" s="67"/>
      <c r="G60" s="14"/>
    </row>
    <row r="61" spans="1:7" ht="12">
      <c r="D61" s="64"/>
      <c r="E61" s="66"/>
      <c r="F61" s="67"/>
      <c r="G61" s="14"/>
    </row>
    <row r="62" spans="1:7" ht="12">
      <c r="D62" s="64"/>
      <c r="E62" s="66"/>
      <c r="F62" s="67"/>
      <c r="G62" s="14"/>
    </row>
    <row r="63" spans="1:7" ht="12">
      <c r="D63" s="64"/>
      <c r="E63" s="66"/>
      <c r="F63" s="67"/>
      <c r="G63" s="14"/>
    </row>
    <row r="64" spans="1:7" ht="12">
      <c r="D64" s="64"/>
      <c r="E64" s="66"/>
      <c r="F64" s="67"/>
      <c r="G64" s="14"/>
    </row>
    <row r="65" spans="4:7" ht="12">
      <c r="D65" s="64"/>
      <c r="E65" s="66"/>
      <c r="F65" s="67"/>
      <c r="G65" s="14"/>
    </row>
    <row r="66" spans="4:7" ht="12">
      <c r="D66" s="64"/>
      <c r="E66" s="66"/>
      <c r="F66" s="67"/>
      <c r="G66" s="14"/>
    </row>
    <row r="67" spans="4:7" ht="12">
      <c r="D67" s="64"/>
      <c r="E67" s="66"/>
      <c r="F67" s="67"/>
      <c r="G67" s="14"/>
    </row>
    <row r="68" spans="4:7" ht="12">
      <c r="D68" s="64"/>
      <c r="E68" s="66"/>
      <c r="F68" s="67"/>
      <c r="G68" s="14"/>
    </row>
    <row r="69" spans="4:7" ht="12">
      <c r="D69" s="64"/>
      <c r="E69" s="66"/>
      <c r="F69" s="67"/>
      <c r="G69" s="14"/>
    </row>
    <row r="70" spans="4:7" ht="12">
      <c r="D70" s="64"/>
      <c r="E70" s="66"/>
      <c r="F70" s="67"/>
      <c r="G70" s="14"/>
    </row>
    <row r="71" spans="4:7" ht="12">
      <c r="D71" s="64"/>
      <c r="E71" s="66"/>
      <c r="F71" s="67"/>
      <c r="G71" s="14"/>
    </row>
    <row r="72" spans="4:7" ht="12">
      <c r="D72" s="64"/>
      <c r="E72" s="66"/>
      <c r="F72" s="67"/>
      <c r="G72" s="14"/>
    </row>
    <row r="73" spans="4:7" ht="12">
      <c r="D73" s="64"/>
      <c r="E73" s="66"/>
      <c r="F73" s="67"/>
      <c r="G73" s="14"/>
    </row>
    <row r="74" spans="4:7" ht="12">
      <c r="D74" s="64"/>
      <c r="E74" s="66"/>
      <c r="F74" s="67"/>
      <c r="G74" s="14"/>
    </row>
    <row r="75" spans="4:7" ht="12">
      <c r="D75" s="64"/>
      <c r="E75" s="66"/>
      <c r="F75" s="67"/>
      <c r="G75" s="14"/>
    </row>
    <row r="76" spans="4:7" ht="12">
      <c r="D76" s="64"/>
      <c r="E76" s="66"/>
      <c r="F76" s="67"/>
      <c r="G76" s="14"/>
    </row>
    <row r="77" spans="4:7" ht="12">
      <c r="D77" s="64"/>
      <c r="E77" s="66"/>
      <c r="F77" s="67"/>
      <c r="G77" s="14"/>
    </row>
    <row r="78" spans="4:7" ht="12">
      <c r="D78" s="64"/>
      <c r="E78" s="66"/>
      <c r="F78" s="67"/>
      <c r="G78" s="14"/>
    </row>
    <row r="79" spans="4:7" ht="12">
      <c r="D79" s="64"/>
      <c r="E79" s="66"/>
      <c r="F79" s="67"/>
      <c r="G79" s="14"/>
    </row>
    <row r="80" spans="4: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sheetData>
  <sheetProtection password="C6D1" sheet="1" objects="1" scenarios="1" formatCells="0" formatColumns="0" formatRows="0"/>
  <mergeCells count="3">
    <mergeCell ref="A1:F1"/>
    <mergeCell ref="A2:F2"/>
    <mergeCell ref="A48:E48"/>
  </mergeCells>
  <phoneticPr fontId="2" type="noConversion"/>
  <dataValidations count="2">
    <dataValidation imeMode="on" allowBlank="1" showInputMessage="1" showErrorMessage="1" sqref="B4 B36:B38"/>
    <dataValidation imeMode="off" allowBlank="1" showInputMessage="1" showErrorMessage="1" sqref="A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6"/>
  <dimension ref="A1:G189"/>
  <sheetViews>
    <sheetView showGridLines="0" showZeros="0" view="pageBreakPreview" zoomScaleNormal="100" workbookViewId="0">
      <pane ySplit="4" topLeftCell="A5" activePane="bottomLeft" state="frozen"/>
      <selection activeCell="A22" sqref="A22"/>
      <selection pane="bottomLeft" activeCell="B6" sqref="B6"/>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4" t="s">
        <v>57</v>
      </c>
      <c r="B1" s="94"/>
      <c r="C1" s="94"/>
      <c r="D1" s="94"/>
      <c r="E1" s="94"/>
      <c r="F1" s="94"/>
    </row>
    <row r="2" spans="1:6" s="18" customFormat="1" ht="22.5" customHeight="1">
      <c r="A2" s="95" t="s">
        <v>73</v>
      </c>
      <c r="B2" s="95"/>
      <c r="C2" s="95"/>
      <c r="D2" s="95"/>
      <c r="E2" s="95"/>
      <c r="F2" s="95"/>
    </row>
    <row r="3" spans="1:6" s="25" customFormat="1" ht="18" customHeight="1">
      <c r="A3" s="57" t="str">
        <f>汇总表!A3</f>
        <v>合同段编号：YHSG</v>
      </c>
      <c r="B3" s="49"/>
      <c r="C3" s="11"/>
      <c r="D3" s="12"/>
      <c r="E3" s="24"/>
      <c r="F3" s="58" t="s">
        <v>58</v>
      </c>
    </row>
    <row r="4" spans="1:6" s="14" customFormat="1" ht="24.75" customHeight="1">
      <c r="A4" s="61" t="s">
        <v>59</v>
      </c>
      <c r="B4" s="62" t="s">
        <v>60</v>
      </c>
      <c r="C4" s="61" t="s">
        <v>61</v>
      </c>
      <c r="D4" s="61" t="s">
        <v>62</v>
      </c>
      <c r="E4" s="63" t="s">
        <v>63</v>
      </c>
      <c r="F4" s="15" t="s">
        <v>64</v>
      </c>
    </row>
    <row r="5" spans="1:6" s="18" customFormat="1" ht="24.75" customHeight="1">
      <c r="A5" s="80">
        <v>419</v>
      </c>
      <c r="B5" s="83" t="s">
        <v>225</v>
      </c>
      <c r="C5" s="88"/>
      <c r="D5" s="4"/>
      <c r="E5" s="16"/>
      <c r="F5" s="17" t="str">
        <f t="shared" ref="F5:F29" si="0">IF(E5&gt;0,ROUND(D5*E5,0),"")</f>
        <v/>
      </c>
    </row>
    <row r="6" spans="1:6" s="18" customFormat="1" ht="24.75" customHeight="1">
      <c r="A6" s="80" t="s">
        <v>226</v>
      </c>
      <c r="B6" s="83" t="s">
        <v>227</v>
      </c>
      <c r="C6" s="88"/>
      <c r="D6" s="4"/>
      <c r="E6" s="16"/>
      <c r="F6" s="17" t="str">
        <f t="shared" si="0"/>
        <v/>
      </c>
    </row>
    <row r="7" spans="1:6" s="18" customFormat="1" ht="24.75" customHeight="1">
      <c r="A7" s="80" t="s">
        <v>145</v>
      </c>
      <c r="B7" s="83" t="s">
        <v>228</v>
      </c>
      <c r="C7" s="88" t="s">
        <v>101</v>
      </c>
      <c r="D7" s="4">
        <v>95.75</v>
      </c>
      <c r="E7" s="16"/>
      <c r="F7" s="17" t="str">
        <f t="shared" si="0"/>
        <v/>
      </c>
    </row>
    <row r="8" spans="1:6" s="18" customFormat="1" ht="24.75" customHeight="1">
      <c r="A8" s="80">
        <v>420</v>
      </c>
      <c r="B8" s="83" t="s">
        <v>229</v>
      </c>
      <c r="C8" s="88"/>
      <c r="D8" s="4"/>
      <c r="E8" s="16"/>
      <c r="F8" s="17" t="str">
        <f t="shared" si="0"/>
        <v/>
      </c>
    </row>
    <row r="9" spans="1:6" s="18" customFormat="1" ht="24.75" customHeight="1">
      <c r="A9" s="80" t="s">
        <v>230</v>
      </c>
      <c r="B9" s="83" t="s">
        <v>231</v>
      </c>
      <c r="C9" s="88"/>
      <c r="D9" s="4"/>
      <c r="E9" s="16"/>
      <c r="F9" s="17" t="str">
        <f t="shared" si="0"/>
        <v/>
      </c>
    </row>
    <row r="10" spans="1:6" s="18" customFormat="1" ht="24.75" customHeight="1">
      <c r="A10" s="80" t="s">
        <v>145</v>
      </c>
      <c r="B10" s="83" t="s">
        <v>232</v>
      </c>
      <c r="C10" s="88" t="s">
        <v>101</v>
      </c>
      <c r="D10" s="4">
        <v>22.25</v>
      </c>
      <c r="E10" s="16"/>
      <c r="F10" s="17" t="str">
        <f t="shared" si="0"/>
        <v/>
      </c>
    </row>
    <row r="11" spans="1:6" s="18" customFormat="1" ht="24.75" customHeight="1">
      <c r="A11" s="80" t="s">
        <v>233</v>
      </c>
      <c r="B11" s="83" t="s">
        <v>234</v>
      </c>
      <c r="C11" s="88" t="s">
        <v>101</v>
      </c>
      <c r="D11" s="4">
        <v>139.25</v>
      </c>
      <c r="E11" s="16"/>
      <c r="F11" s="17" t="str">
        <f t="shared" si="0"/>
        <v/>
      </c>
    </row>
    <row r="12" spans="1:6" s="18" customFormat="1" ht="24.75" customHeight="1">
      <c r="A12" s="80" t="s">
        <v>235</v>
      </c>
      <c r="B12" s="83" t="s">
        <v>236</v>
      </c>
      <c r="C12" s="88" t="s">
        <v>101</v>
      </c>
      <c r="D12" s="4">
        <v>11</v>
      </c>
      <c r="E12" s="16"/>
      <c r="F12" s="17" t="str">
        <f t="shared" si="0"/>
        <v/>
      </c>
    </row>
    <row r="13" spans="1:6" s="18" customFormat="1" ht="24.75" customHeight="1">
      <c r="A13" s="80" t="s">
        <v>237</v>
      </c>
      <c r="B13" s="83" t="s">
        <v>238</v>
      </c>
      <c r="C13" s="88" t="s">
        <v>101</v>
      </c>
      <c r="D13" s="4">
        <v>12.27</v>
      </c>
      <c r="E13" s="16"/>
      <c r="F13" s="17" t="str">
        <f t="shared" si="0"/>
        <v/>
      </c>
    </row>
    <row r="14" spans="1:6" s="18" customFormat="1" ht="24.75" customHeight="1">
      <c r="A14" s="80" t="s">
        <v>239</v>
      </c>
      <c r="B14" s="83" t="s">
        <v>240</v>
      </c>
      <c r="C14" s="88" t="s">
        <v>101</v>
      </c>
      <c r="D14" s="4">
        <v>34.25</v>
      </c>
      <c r="E14" s="16"/>
      <c r="F14" s="17" t="str">
        <f t="shared" si="0"/>
        <v/>
      </c>
    </row>
    <row r="15" spans="1:6" s="18" customFormat="1" ht="24.75" customHeight="1">
      <c r="A15" s="80" t="s">
        <v>241</v>
      </c>
      <c r="B15" s="83" t="s">
        <v>242</v>
      </c>
      <c r="C15" s="88"/>
      <c r="D15" s="4"/>
      <c r="E15" s="16"/>
      <c r="F15" s="17" t="str">
        <f t="shared" si="0"/>
        <v/>
      </c>
    </row>
    <row r="16" spans="1:6" s="18" customFormat="1" ht="24.75" customHeight="1">
      <c r="A16" s="80" t="s">
        <v>145</v>
      </c>
      <c r="B16" s="83" t="s">
        <v>243</v>
      </c>
      <c r="C16" s="88"/>
      <c r="D16" s="4"/>
      <c r="E16" s="16"/>
      <c r="F16" s="17" t="str">
        <f t="shared" si="0"/>
        <v/>
      </c>
    </row>
    <row r="17" spans="1:7" s="18" customFormat="1" ht="24.75" customHeight="1">
      <c r="A17" s="80" t="s">
        <v>150</v>
      </c>
      <c r="B17" s="83" t="s">
        <v>244</v>
      </c>
      <c r="C17" s="88" t="s">
        <v>101</v>
      </c>
      <c r="D17" s="19"/>
      <c r="E17" s="16"/>
      <c r="F17" s="17" t="str">
        <f t="shared" si="0"/>
        <v/>
      </c>
    </row>
    <row r="18" spans="1:7" s="18" customFormat="1" ht="24.75" customHeight="1">
      <c r="A18" s="80" t="s">
        <v>245</v>
      </c>
      <c r="B18" s="83" t="s">
        <v>246</v>
      </c>
      <c r="C18" s="88" t="s">
        <v>101</v>
      </c>
      <c r="D18" s="19"/>
      <c r="E18" s="16"/>
      <c r="F18" s="17" t="str">
        <f t="shared" si="0"/>
        <v/>
      </c>
    </row>
    <row r="19" spans="1:7" s="18" customFormat="1" ht="24.75" customHeight="1">
      <c r="A19" s="80" t="s">
        <v>195</v>
      </c>
      <c r="B19" s="83" t="s">
        <v>247</v>
      </c>
      <c r="C19" s="88" t="s">
        <v>127</v>
      </c>
      <c r="D19" s="19"/>
      <c r="E19" s="16"/>
      <c r="F19" s="17" t="str">
        <f t="shared" si="0"/>
        <v/>
      </c>
    </row>
    <row r="20" spans="1:7" s="18" customFormat="1" ht="24.75" customHeight="1">
      <c r="A20" s="80" t="s">
        <v>235</v>
      </c>
      <c r="B20" s="83" t="s">
        <v>248</v>
      </c>
      <c r="C20" s="88" t="s">
        <v>127</v>
      </c>
      <c r="D20" s="19"/>
      <c r="E20" s="16"/>
      <c r="F20" s="17" t="str">
        <f t="shared" si="0"/>
        <v/>
      </c>
    </row>
    <row r="21" spans="1:7" s="18" customFormat="1" ht="24.75" customHeight="1">
      <c r="A21" s="80" t="s">
        <v>237</v>
      </c>
      <c r="B21" s="83" t="s">
        <v>249</v>
      </c>
      <c r="C21" s="88" t="s">
        <v>85</v>
      </c>
      <c r="D21" s="4"/>
      <c r="E21" s="16"/>
      <c r="F21" s="17" t="str">
        <f t="shared" si="0"/>
        <v/>
      </c>
    </row>
    <row r="22" spans="1:7" s="18" customFormat="1" ht="24.75" customHeight="1">
      <c r="A22" s="80" t="s">
        <v>239</v>
      </c>
      <c r="B22" s="83" t="s">
        <v>250</v>
      </c>
      <c r="C22" s="88" t="s">
        <v>85</v>
      </c>
      <c r="D22" s="4"/>
      <c r="E22" s="16"/>
      <c r="F22" s="17" t="str">
        <f t="shared" si="0"/>
        <v/>
      </c>
    </row>
    <row r="23" spans="1:7" s="18" customFormat="1" ht="24.75" customHeight="1">
      <c r="A23" s="80" t="s">
        <v>251</v>
      </c>
      <c r="B23" s="83" t="s">
        <v>252</v>
      </c>
      <c r="C23" s="88" t="s">
        <v>127</v>
      </c>
      <c r="D23" s="4"/>
      <c r="E23" s="16"/>
      <c r="F23" s="17" t="str">
        <f t="shared" si="0"/>
        <v/>
      </c>
    </row>
    <row r="24" spans="1:7" s="18" customFormat="1" ht="24.75" customHeight="1">
      <c r="A24" s="80" t="s">
        <v>253</v>
      </c>
      <c r="B24" s="83" t="s">
        <v>254</v>
      </c>
      <c r="C24" s="88" t="s">
        <v>127</v>
      </c>
      <c r="D24" s="4"/>
      <c r="E24" s="16"/>
      <c r="F24" s="17" t="str">
        <f t="shared" si="0"/>
        <v/>
      </c>
    </row>
    <row r="25" spans="1:7" s="18" customFormat="1" ht="24.75" customHeight="1">
      <c r="A25" s="80" t="s">
        <v>255</v>
      </c>
      <c r="B25" s="83" t="s">
        <v>256</v>
      </c>
      <c r="C25" s="88" t="s">
        <v>127</v>
      </c>
      <c r="D25" s="4"/>
      <c r="E25" s="16"/>
      <c r="F25" s="17" t="str">
        <f t="shared" si="0"/>
        <v/>
      </c>
    </row>
    <row r="26" spans="1:7" s="18" customFormat="1" ht="24.75" customHeight="1">
      <c r="A26" s="80" t="s">
        <v>257</v>
      </c>
      <c r="B26" s="83" t="s">
        <v>258</v>
      </c>
      <c r="C26" s="88" t="s">
        <v>85</v>
      </c>
      <c r="D26" s="4"/>
      <c r="E26" s="16"/>
      <c r="F26" s="17" t="str">
        <f t="shared" si="0"/>
        <v/>
      </c>
    </row>
    <row r="27" spans="1:7" s="18" customFormat="1" ht="24.75" customHeight="1">
      <c r="A27" s="80" t="s">
        <v>259</v>
      </c>
      <c r="B27" s="83" t="s">
        <v>260</v>
      </c>
      <c r="C27" s="88" t="s">
        <v>85</v>
      </c>
      <c r="D27" s="4"/>
      <c r="E27" s="16"/>
      <c r="F27" s="17" t="str">
        <f t="shared" si="0"/>
        <v/>
      </c>
    </row>
    <row r="28" spans="1:7" s="18" customFormat="1" ht="24.75" customHeight="1">
      <c r="A28" s="80" t="s">
        <v>261</v>
      </c>
      <c r="B28" s="83" t="s">
        <v>262</v>
      </c>
      <c r="C28" s="88" t="s">
        <v>85</v>
      </c>
      <c r="D28" s="4"/>
      <c r="E28" s="16"/>
      <c r="F28" s="17" t="str">
        <f t="shared" si="0"/>
        <v/>
      </c>
    </row>
    <row r="29" spans="1:7" s="18" customFormat="1" ht="24.75" customHeight="1">
      <c r="A29" s="80" t="s">
        <v>263</v>
      </c>
      <c r="B29" s="83" t="s">
        <v>264</v>
      </c>
      <c r="C29" s="88" t="s">
        <v>85</v>
      </c>
      <c r="D29" s="4"/>
      <c r="E29" s="16"/>
      <c r="F29" s="17" t="str">
        <f t="shared" si="0"/>
        <v/>
      </c>
    </row>
    <row r="30" spans="1:7" ht="24.75" customHeight="1">
      <c r="A30" s="98" t="s">
        <v>67</v>
      </c>
      <c r="B30" s="99"/>
      <c r="C30" s="99"/>
      <c r="D30" s="99"/>
      <c r="E30" s="99"/>
      <c r="F30" s="10">
        <f>SUM(F5:F29)</f>
        <v>0</v>
      </c>
      <c r="G30" s="14"/>
    </row>
    <row r="31" spans="1:7" ht="12">
      <c r="D31" s="64"/>
      <c r="E31" s="66"/>
      <c r="F31" s="67"/>
      <c r="G31" s="14"/>
    </row>
    <row r="32" spans="1:7" ht="12">
      <c r="D32" s="64"/>
      <c r="E32" s="66"/>
      <c r="F32" s="67"/>
      <c r="G32" s="14"/>
    </row>
    <row r="33" spans="1:7" ht="12">
      <c r="D33" s="64"/>
      <c r="E33" s="66"/>
      <c r="F33" s="67"/>
      <c r="G33" s="14"/>
    </row>
    <row r="34" spans="1:7" ht="12">
      <c r="A34" s="68"/>
      <c r="B34" s="69"/>
      <c r="C34" s="68"/>
      <c r="D34" s="64"/>
      <c r="E34" s="66"/>
      <c r="F34" s="67"/>
      <c r="G34" s="14"/>
    </row>
    <row r="35" spans="1:7" ht="12">
      <c r="D35" s="64"/>
      <c r="E35" s="66"/>
      <c r="F35" s="67"/>
      <c r="G35" s="14"/>
    </row>
    <row r="36" spans="1:7" ht="12">
      <c r="D36" s="64"/>
      <c r="E36" s="66"/>
      <c r="F36" s="67"/>
      <c r="G36" s="14"/>
    </row>
    <row r="37" spans="1:7" ht="12">
      <c r="D37" s="64"/>
      <c r="E37" s="66"/>
      <c r="F37" s="67"/>
      <c r="G37" s="14"/>
    </row>
    <row r="38" spans="1:7" ht="12">
      <c r="D38" s="64"/>
      <c r="E38" s="66"/>
      <c r="F38" s="67"/>
      <c r="G38" s="14"/>
    </row>
    <row r="39" spans="1:7" ht="12">
      <c r="D39" s="64"/>
      <c r="E39" s="66"/>
      <c r="F39" s="67"/>
      <c r="G39" s="14"/>
    </row>
    <row r="40" spans="1:7" ht="12">
      <c r="D40" s="64"/>
      <c r="E40" s="66"/>
      <c r="F40" s="67"/>
      <c r="G40" s="14"/>
    </row>
    <row r="41" spans="1:7" ht="12">
      <c r="D41" s="64"/>
      <c r="E41" s="66"/>
      <c r="F41" s="67"/>
      <c r="G41" s="14"/>
    </row>
    <row r="42" spans="1:7" ht="12">
      <c r="D42" s="64"/>
      <c r="E42" s="66"/>
      <c r="F42" s="67"/>
      <c r="G42" s="14"/>
    </row>
    <row r="43" spans="1:7" ht="12">
      <c r="D43" s="64"/>
      <c r="E43" s="66"/>
      <c r="F43" s="67"/>
      <c r="G43" s="14"/>
    </row>
    <row r="44" spans="1:7" ht="12">
      <c r="D44" s="64"/>
      <c r="E44" s="66"/>
      <c r="F44" s="67"/>
      <c r="G44" s="14"/>
    </row>
    <row r="45" spans="1:7" ht="12">
      <c r="D45" s="64"/>
      <c r="E45" s="66"/>
      <c r="F45" s="67"/>
      <c r="G45" s="14"/>
    </row>
    <row r="46" spans="1:7" ht="12">
      <c r="D46" s="64"/>
      <c r="E46" s="66"/>
      <c r="F46" s="67"/>
      <c r="G46" s="14"/>
    </row>
    <row r="47" spans="1:7" ht="12">
      <c r="D47" s="64"/>
      <c r="E47" s="66"/>
      <c r="F47" s="67"/>
      <c r="G47" s="14"/>
    </row>
    <row r="48" spans="1:7" ht="12">
      <c r="D48" s="64"/>
      <c r="E48" s="66"/>
      <c r="F48" s="67"/>
      <c r="G48" s="14"/>
    </row>
    <row r="49" spans="4:7" ht="12">
      <c r="D49" s="64"/>
      <c r="E49" s="66"/>
      <c r="F49" s="67"/>
      <c r="G49" s="14"/>
    </row>
    <row r="50" spans="4:7" ht="12">
      <c r="D50" s="64"/>
      <c r="E50" s="66"/>
      <c r="F50" s="67"/>
      <c r="G50" s="14"/>
    </row>
    <row r="51" spans="4:7" ht="12">
      <c r="D51" s="64"/>
      <c r="E51" s="66"/>
      <c r="F51" s="67"/>
      <c r="G51" s="14"/>
    </row>
    <row r="52" spans="4:7" ht="12">
      <c r="D52" s="64"/>
      <c r="E52" s="66"/>
      <c r="F52" s="67"/>
      <c r="G52" s="14"/>
    </row>
    <row r="53" spans="4:7" ht="12">
      <c r="D53" s="64"/>
      <c r="E53" s="66"/>
      <c r="F53" s="67"/>
      <c r="G53" s="14"/>
    </row>
    <row r="54" spans="4:7" ht="12">
      <c r="D54" s="64"/>
      <c r="E54" s="66"/>
      <c r="F54" s="67"/>
      <c r="G54" s="14"/>
    </row>
    <row r="55" spans="4:7" ht="12">
      <c r="D55" s="64"/>
      <c r="E55" s="66"/>
      <c r="F55" s="67"/>
      <c r="G55" s="14"/>
    </row>
    <row r="56" spans="4:7" ht="12">
      <c r="D56" s="64"/>
      <c r="E56" s="66"/>
      <c r="F56" s="67"/>
      <c r="G56" s="14"/>
    </row>
    <row r="57" spans="4:7" ht="12">
      <c r="D57" s="64"/>
      <c r="E57" s="66"/>
      <c r="F57" s="67"/>
      <c r="G57" s="14"/>
    </row>
    <row r="58" spans="4:7" ht="12">
      <c r="D58" s="64"/>
      <c r="E58" s="66"/>
      <c r="F58" s="67"/>
      <c r="G58" s="14"/>
    </row>
    <row r="59" spans="4:7" ht="12">
      <c r="D59" s="64"/>
      <c r="E59" s="66"/>
      <c r="F59" s="67"/>
      <c r="G59" s="14"/>
    </row>
    <row r="60" spans="4:7" ht="12">
      <c r="D60" s="64"/>
      <c r="E60" s="66"/>
      <c r="F60" s="67"/>
      <c r="G60" s="14"/>
    </row>
    <row r="61" spans="4:7" ht="12">
      <c r="D61" s="64"/>
      <c r="E61" s="66"/>
      <c r="F61" s="67"/>
      <c r="G61" s="14"/>
    </row>
    <row r="62" spans="4:7" ht="12">
      <c r="D62" s="64"/>
      <c r="E62" s="66"/>
      <c r="F62" s="67"/>
      <c r="G62" s="14"/>
    </row>
    <row r="63" spans="4:7" ht="12">
      <c r="D63" s="64"/>
      <c r="E63" s="66"/>
      <c r="F63" s="67"/>
      <c r="G63" s="14"/>
    </row>
    <row r="64" spans="4:7" ht="12">
      <c r="D64" s="64"/>
      <c r="E64" s="66"/>
      <c r="F64" s="67"/>
      <c r="G64" s="14"/>
    </row>
    <row r="65" spans="4:7" ht="12">
      <c r="D65" s="64"/>
      <c r="E65" s="66"/>
      <c r="F65" s="67"/>
      <c r="G65" s="14"/>
    </row>
    <row r="66" spans="4:7" ht="12">
      <c r="D66" s="64"/>
      <c r="E66" s="66"/>
      <c r="F66" s="67"/>
      <c r="G66" s="14"/>
    </row>
    <row r="67" spans="4:7" ht="12">
      <c r="D67" s="64"/>
      <c r="E67" s="66"/>
      <c r="F67" s="67"/>
      <c r="G67" s="14"/>
    </row>
    <row r="68" spans="4:7" ht="12">
      <c r="D68" s="64"/>
      <c r="E68" s="66"/>
      <c r="F68" s="67"/>
      <c r="G68" s="14"/>
    </row>
    <row r="69" spans="4:7" ht="12">
      <c r="D69" s="64"/>
      <c r="E69" s="66"/>
      <c r="F69" s="67"/>
      <c r="G69" s="14"/>
    </row>
    <row r="70" spans="4:7" ht="12">
      <c r="D70" s="64"/>
      <c r="E70" s="66"/>
      <c r="F70" s="67"/>
      <c r="G70" s="14"/>
    </row>
    <row r="71" spans="4:7" ht="12">
      <c r="D71" s="64"/>
      <c r="E71" s="66"/>
      <c r="F71" s="67"/>
      <c r="G71" s="14"/>
    </row>
    <row r="72" spans="4:7" ht="12">
      <c r="D72" s="64"/>
      <c r="E72" s="66"/>
      <c r="F72" s="67"/>
      <c r="G72" s="14"/>
    </row>
    <row r="73" spans="4:7" ht="12">
      <c r="D73" s="64"/>
      <c r="E73" s="66"/>
      <c r="F73" s="67"/>
      <c r="G73" s="14"/>
    </row>
    <row r="74" spans="4:7" ht="12">
      <c r="D74" s="64"/>
      <c r="E74" s="66"/>
      <c r="F74" s="67"/>
      <c r="G74" s="14"/>
    </row>
    <row r="75" spans="4:7" ht="12">
      <c r="D75" s="64"/>
      <c r="E75" s="66"/>
      <c r="F75" s="67"/>
      <c r="G75" s="14"/>
    </row>
    <row r="76" spans="4:7" ht="12">
      <c r="D76" s="64"/>
      <c r="E76" s="66"/>
      <c r="F76" s="67"/>
      <c r="G76" s="14"/>
    </row>
    <row r="77" spans="4:7" ht="12">
      <c r="D77" s="64"/>
      <c r="E77" s="66"/>
      <c r="F77" s="67"/>
      <c r="G77" s="14"/>
    </row>
    <row r="78" spans="4:7" ht="12">
      <c r="D78" s="64"/>
      <c r="E78" s="66"/>
      <c r="F78" s="67"/>
      <c r="G78" s="14"/>
    </row>
    <row r="79" spans="4:7" ht="12">
      <c r="D79" s="64"/>
      <c r="E79" s="66"/>
      <c r="F79" s="67"/>
      <c r="G79" s="14"/>
    </row>
    <row r="80" spans="4: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sheetData>
  <sheetProtection password="C6D1" sheet="1" objects="1" scenarios="1" formatCells="0" formatColumns="0" formatRows="0"/>
  <mergeCells count="3">
    <mergeCell ref="A1:F1"/>
    <mergeCell ref="A2:F2"/>
    <mergeCell ref="A30:E30"/>
  </mergeCells>
  <phoneticPr fontId="2" type="noConversion"/>
  <dataValidations count="2">
    <dataValidation imeMode="on" allowBlank="1" showInputMessage="1" showErrorMessage="1" sqref="B4:B29"/>
    <dataValidation imeMode="off" allowBlank="1" showInputMessage="1" showErrorMessage="1" sqref="A4:A29"/>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Sheet8"/>
  <dimension ref="A1:G226"/>
  <sheetViews>
    <sheetView showGridLines="0" showZeros="0" view="pageBreakPreview" zoomScaleNormal="100" zoomScaleSheetLayoutView="100" workbookViewId="0">
      <pane ySplit="4" topLeftCell="A5" activePane="bottomLeft" state="frozen"/>
      <selection activeCell="A22" sqref="A22"/>
      <selection pane="bottomLeft" activeCell="B6" sqref="B6"/>
    </sheetView>
  </sheetViews>
  <sheetFormatPr defaultRowHeight="15"/>
  <cols>
    <col min="1" max="1" width="7.625" style="64" customWidth="1"/>
    <col min="2" max="2" width="25.625" style="65" customWidth="1"/>
    <col min="3" max="3" width="5.625" style="64" customWidth="1"/>
    <col min="4" max="4" width="10.625" style="70" customWidth="1"/>
    <col min="5" max="5" width="10.625" style="71" customWidth="1"/>
    <col min="6" max="6" width="14.625" style="72" customWidth="1"/>
    <col min="7" max="7" width="1.875" style="60" customWidth="1"/>
    <col min="8" max="16384" width="9" style="23"/>
  </cols>
  <sheetData>
    <row r="1" spans="1:6" ht="34.9" customHeight="1">
      <c r="A1" s="94" t="s">
        <v>57</v>
      </c>
      <c r="B1" s="94"/>
      <c r="C1" s="94"/>
      <c r="D1" s="94"/>
      <c r="E1" s="94"/>
      <c r="F1" s="94"/>
    </row>
    <row r="2" spans="1:6" s="18" customFormat="1" ht="22.5" customHeight="1">
      <c r="A2" s="95" t="s">
        <v>72</v>
      </c>
      <c r="B2" s="95"/>
      <c r="C2" s="95"/>
      <c r="D2" s="95"/>
      <c r="E2" s="95"/>
      <c r="F2" s="95"/>
    </row>
    <row r="3" spans="1:6" s="25" customFormat="1" ht="18" customHeight="1">
      <c r="A3" s="57" t="str">
        <f>汇总表!A3</f>
        <v>合同段编号：YHSG</v>
      </c>
      <c r="B3" s="49"/>
      <c r="C3" s="11"/>
      <c r="D3" s="12"/>
      <c r="E3" s="24"/>
      <c r="F3" s="58" t="s">
        <v>58</v>
      </c>
    </row>
    <row r="4" spans="1:6" s="14" customFormat="1" ht="27.2" customHeight="1">
      <c r="A4" s="61" t="s">
        <v>59</v>
      </c>
      <c r="B4" s="62" t="s">
        <v>60</v>
      </c>
      <c r="C4" s="61" t="s">
        <v>61</v>
      </c>
      <c r="D4" s="61" t="s">
        <v>62</v>
      </c>
      <c r="E4" s="63" t="s">
        <v>63</v>
      </c>
      <c r="F4" s="15" t="s">
        <v>64</v>
      </c>
    </row>
    <row r="5" spans="1:6" s="18" customFormat="1" ht="27.2" customHeight="1">
      <c r="A5" s="80">
        <v>602</v>
      </c>
      <c r="B5" s="83" t="s">
        <v>265</v>
      </c>
      <c r="C5" s="84"/>
      <c r="D5" s="15"/>
      <c r="E5" s="16"/>
      <c r="F5" s="17" t="str">
        <f t="shared" ref="F5:F66" si="0">IF(E5&gt;0,ROUND(D5*E5,0),"")</f>
        <v/>
      </c>
    </row>
    <row r="6" spans="1:6" s="18" customFormat="1" ht="27.2" customHeight="1">
      <c r="A6" s="80" t="s">
        <v>266</v>
      </c>
      <c r="B6" s="83" t="s">
        <v>267</v>
      </c>
      <c r="C6" s="84"/>
      <c r="D6" s="4"/>
      <c r="E6" s="16"/>
      <c r="F6" s="17" t="str">
        <f t="shared" si="0"/>
        <v/>
      </c>
    </row>
    <row r="7" spans="1:6" s="18" customFormat="1" ht="27.2" customHeight="1">
      <c r="A7" s="80" t="s">
        <v>107</v>
      </c>
      <c r="B7" s="83" t="s">
        <v>268</v>
      </c>
      <c r="C7" s="89"/>
      <c r="D7" s="4"/>
      <c r="E7" s="16"/>
      <c r="F7" s="17" t="str">
        <f t="shared" si="0"/>
        <v/>
      </c>
    </row>
    <row r="8" spans="1:6" s="18" customFormat="1" ht="27.2" customHeight="1">
      <c r="A8" s="80" t="s">
        <v>150</v>
      </c>
      <c r="B8" s="83" t="s">
        <v>269</v>
      </c>
      <c r="C8" s="84" t="s">
        <v>347</v>
      </c>
      <c r="D8" s="4"/>
      <c r="E8" s="16"/>
      <c r="F8" s="17" t="str">
        <f t="shared" si="0"/>
        <v/>
      </c>
    </row>
    <row r="9" spans="1:6" s="18" customFormat="1" ht="27.2" customHeight="1">
      <c r="A9" s="80" t="s">
        <v>245</v>
      </c>
      <c r="B9" s="83" t="s">
        <v>270</v>
      </c>
      <c r="C9" s="84" t="s">
        <v>347</v>
      </c>
      <c r="D9" s="4"/>
      <c r="E9" s="16"/>
      <c r="F9" s="17" t="str">
        <f t="shared" si="0"/>
        <v/>
      </c>
    </row>
    <row r="10" spans="1:6" s="18" customFormat="1" ht="27.2" customHeight="1">
      <c r="A10" s="80" t="s">
        <v>271</v>
      </c>
      <c r="B10" s="83" t="s">
        <v>272</v>
      </c>
      <c r="C10" s="84"/>
      <c r="D10" s="4"/>
      <c r="E10" s="16"/>
      <c r="F10" s="17" t="str">
        <f t="shared" si="0"/>
        <v/>
      </c>
    </row>
    <row r="11" spans="1:6" s="18" customFormat="1" ht="27.2" customHeight="1">
      <c r="A11" s="80" t="s">
        <v>107</v>
      </c>
      <c r="B11" s="83" t="s">
        <v>273</v>
      </c>
      <c r="C11" s="84"/>
      <c r="D11" s="4"/>
      <c r="E11" s="16"/>
      <c r="F11" s="17" t="str">
        <f t="shared" si="0"/>
        <v/>
      </c>
    </row>
    <row r="12" spans="1:6" s="18" customFormat="1" ht="27.2" customHeight="1">
      <c r="A12" s="80" t="s">
        <v>150</v>
      </c>
      <c r="B12" s="83" t="s">
        <v>274</v>
      </c>
      <c r="C12" s="84" t="s">
        <v>347</v>
      </c>
      <c r="D12" s="4"/>
      <c r="E12" s="16"/>
      <c r="F12" s="17" t="str">
        <f t="shared" si="0"/>
        <v/>
      </c>
    </row>
    <row r="13" spans="1:6" s="18" customFormat="1" ht="27.2" customHeight="1">
      <c r="A13" s="80" t="s">
        <v>275</v>
      </c>
      <c r="B13" s="83" t="s">
        <v>276</v>
      </c>
      <c r="C13" s="84" t="s">
        <v>347</v>
      </c>
      <c r="D13" s="19">
        <v>3120</v>
      </c>
      <c r="E13" s="16"/>
      <c r="F13" s="17" t="str">
        <f t="shared" si="0"/>
        <v/>
      </c>
    </row>
    <row r="14" spans="1:6" s="18" customFormat="1" ht="27.2" customHeight="1">
      <c r="A14" s="80" t="s">
        <v>98</v>
      </c>
      <c r="B14" s="83" t="s">
        <v>277</v>
      </c>
      <c r="C14" s="84"/>
      <c r="D14" s="19"/>
      <c r="E14" s="16"/>
      <c r="F14" s="17" t="str">
        <f t="shared" si="0"/>
        <v/>
      </c>
    </row>
    <row r="15" spans="1:6" s="18" customFormat="1" ht="27.2" customHeight="1">
      <c r="A15" s="80" t="s">
        <v>132</v>
      </c>
      <c r="B15" s="83" t="s">
        <v>278</v>
      </c>
      <c r="C15" s="84" t="s">
        <v>347</v>
      </c>
      <c r="D15" s="19"/>
      <c r="E15" s="16"/>
      <c r="F15" s="17" t="str">
        <f t="shared" si="0"/>
        <v/>
      </c>
    </row>
    <row r="16" spans="1:6" s="18" customFormat="1" ht="27.2" customHeight="1">
      <c r="A16" s="80" t="s">
        <v>279</v>
      </c>
      <c r="B16" s="83" t="s">
        <v>280</v>
      </c>
      <c r="C16" s="84" t="s">
        <v>347</v>
      </c>
      <c r="D16" s="19"/>
      <c r="E16" s="16"/>
      <c r="F16" s="17" t="str">
        <f t="shared" si="0"/>
        <v/>
      </c>
    </row>
    <row r="17" spans="1:6" s="18" customFormat="1" ht="27.2" customHeight="1">
      <c r="A17" s="80" t="s">
        <v>281</v>
      </c>
      <c r="B17" s="83" t="s">
        <v>282</v>
      </c>
      <c r="C17" s="84" t="s">
        <v>347</v>
      </c>
      <c r="D17" s="19"/>
      <c r="E17" s="16"/>
      <c r="F17" s="17" t="str">
        <f t="shared" si="0"/>
        <v/>
      </c>
    </row>
    <row r="18" spans="1:6" s="18" customFormat="1" ht="27.2" customHeight="1">
      <c r="A18" s="80" t="s">
        <v>283</v>
      </c>
      <c r="B18" s="83" t="s">
        <v>284</v>
      </c>
      <c r="C18" s="84" t="s">
        <v>347</v>
      </c>
      <c r="D18" s="19"/>
      <c r="E18" s="16"/>
      <c r="F18" s="17" t="str">
        <f t="shared" si="0"/>
        <v/>
      </c>
    </row>
    <row r="19" spans="1:6" s="18" customFormat="1" ht="27.2" customHeight="1">
      <c r="A19" s="80">
        <v>604</v>
      </c>
      <c r="B19" s="83" t="s">
        <v>285</v>
      </c>
      <c r="C19" s="84"/>
      <c r="D19" s="19"/>
      <c r="E19" s="16"/>
      <c r="F19" s="17" t="str">
        <f t="shared" si="0"/>
        <v/>
      </c>
    </row>
    <row r="20" spans="1:6" s="18" customFormat="1" ht="27.2" customHeight="1">
      <c r="A20" s="80" t="s">
        <v>286</v>
      </c>
      <c r="B20" s="83" t="s">
        <v>287</v>
      </c>
      <c r="C20" s="84"/>
      <c r="D20" s="19"/>
      <c r="E20" s="16"/>
      <c r="F20" s="17" t="str">
        <f t="shared" si="0"/>
        <v/>
      </c>
    </row>
    <row r="21" spans="1:6" s="18" customFormat="1" ht="27.2" customHeight="1">
      <c r="A21" s="80" t="s">
        <v>145</v>
      </c>
      <c r="B21" s="90" t="s">
        <v>288</v>
      </c>
      <c r="C21" s="84" t="s">
        <v>289</v>
      </c>
      <c r="D21" s="4">
        <v>4</v>
      </c>
      <c r="E21" s="16"/>
      <c r="F21" s="17" t="str">
        <f t="shared" si="0"/>
        <v/>
      </c>
    </row>
    <row r="22" spans="1:6" s="18" customFormat="1" ht="27.2" customHeight="1">
      <c r="A22" s="80" t="s">
        <v>233</v>
      </c>
      <c r="B22" s="90" t="s">
        <v>290</v>
      </c>
      <c r="C22" s="84" t="s">
        <v>289</v>
      </c>
      <c r="D22" s="4"/>
      <c r="E22" s="16"/>
      <c r="F22" s="17" t="str">
        <f t="shared" si="0"/>
        <v/>
      </c>
    </row>
    <row r="23" spans="1:6" s="18" customFormat="1" ht="27.2" customHeight="1">
      <c r="A23" s="80" t="s">
        <v>235</v>
      </c>
      <c r="B23" s="90" t="s">
        <v>291</v>
      </c>
      <c r="C23" s="84" t="s">
        <v>289</v>
      </c>
      <c r="D23" s="4">
        <v>15</v>
      </c>
      <c r="E23" s="16"/>
      <c r="F23" s="17" t="str">
        <f t="shared" si="0"/>
        <v/>
      </c>
    </row>
    <row r="24" spans="1:6" s="18" customFormat="1" ht="27.2" customHeight="1">
      <c r="A24" s="80" t="s">
        <v>237</v>
      </c>
      <c r="B24" s="90" t="s">
        <v>292</v>
      </c>
      <c r="C24" s="84" t="s">
        <v>289</v>
      </c>
      <c r="D24" s="4"/>
      <c r="E24" s="16"/>
      <c r="F24" s="17" t="str">
        <f t="shared" si="0"/>
        <v/>
      </c>
    </row>
    <row r="25" spans="1:6" s="18" customFormat="1" ht="27.2" customHeight="1">
      <c r="A25" s="80" t="s">
        <v>239</v>
      </c>
      <c r="B25" s="90" t="s">
        <v>293</v>
      </c>
      <c r="C25" s="84" t="s">
        <v>289</v>
      </c>
      <c r="D25" s="4">
        <v>4</v>
      </c>
      <c r="E25" s="16"/>
      <c r="F25" s="17" t="str">
        <f t="shared" si="0"/>
        <v/>
      </c>
    </row>
    <row r="26" spans="1:6" s="18" customFormat="1" ht="27.2" customHeight="1">
      <c r="A26" s="80" t="s">
        <v>251</v>
      </c>
      <c r="B26" s="90" t="s">
        <v>294</v>
      </c>
      <c r="C26" s="84" t="s">
        <v>289</v>
      </c>
      <c r="D26" s="4"/>
      <c r="E26" s="16"/>
      <c r="F26" s="17" t="str">
        <f t="shared" si="0"/>
        <v/>
      </c>
    </row>
    <row r="27" spans="1:6" s="18" customFormat="1" ht="27.2" customHeight="1">
      <c r="A27" s="80" t="s">
        <v>253</v>
      </c>
      <c r="B27" s="90" t="s">
        <v>295</v>
      </c>
      <c r="C27" s="84" t="s">
        <v>289</v>
      </c>
      <c r="D27" s="4">
        <v>8</v>
      </c>
      <c r="E27" s="16"/>
      <c r="F27" s="17" t="str">
        <f t="shared" si="0"/>
        <v/>
      </c>
    </row>
    <row r="28" spans="1:6" s="18" customFormat="1" ht="27.2" customHeight="1">
      <c r="A28" s="80" t="s">
        <v>255</v>
      </c>
      <c r="B28" s="90" t="s">
        <v>296</v>
      </c>
      <c r="C28" s="84" t="s">
        <v>289</v>
      </c>
      <c r="D28" s="4"/>
      <c r="E28" s="16"/>
      <c r="F28" s="17" t="str">
        <f t="shared" si="0"/>
        <v/>
      </c>
    </row>
    <row r="29" spans="1:6" s="18" customFormat="1" ht="27.2" customHeight="1">
      <c r="A29" s="80" t="s">
        <v>257</v>
      </c>
      <c r="B29" s="90" t="s">
        <v>297</v>
      </c>
      <c r="C29" s="84" t="s">
        <v>289</v>
      </c>
      <c r="D29" s="4"/>
      <c r="E29" s="16"/>
      <c r="F29" s="17" t="str">
        <f t="shared" si="0"/>
        <v/>
      </c>
    </row>
    <row r="30" spans="1:6" s="18" customFormat="1" ht="27.2" customHeight="1">
      <c r="A30" s="80" t="s">
        <v>259</v>
      </c>
      <c r="B30" s="90" t="s">
        <v>298</v>
      </c>
      <c r="C30" s="84" t="s">
        <v>289</v>
      </c>
      <c r="D30" s="4"/>
      <c r="E30" s="16"/>
      <c r="F30" s="17" t="str">
        <f t="shared" si="0"/>
        <v/>
      </c>
    </row>
    <row r="31" spans="1:6" s="18" customFormat="1" ht="27.2" customHeight="1">
      <c r="A31" s="80" t="s">
        <v>261</v>
      </c>
      <c r="B31" s="83" t="s">
        <v>299</v>
      </c>
      <c r="C31" s="84" t="s">
        <v>289</v>
      </c>
      <c r="D31" s="4"/>
      <c r="E31" s="16"/>
      <c r="F31" s="17" t="str">
        <f t="shared" si="0"/>
        <v/>
      </c>
    </row>
    <row r="32" spans="1:6" s="18" customFormat="1" ht="27.2" customHeight="1">
      <c r="A32" s="80" t="s">
        <v>263</v>
      </c>
      <c r="B32" s="83" t="s">
        <v>300</v>
      </c>
      <c r="C32" s="84" t="s">
        <v>289</v>
      </c>
      <c r="D32" s="4"/>
      <c r="E32" s="16"/>
      <c r="F32" s="17" t="str">
        <f t="shared" si="0"/>
        <v/>
      </c>
    </row>
    <row r="33" spans="1:6" s="18" customFormat="1" ht="27.2" customHeight="1">
      <c r="A33" s="80" t="s">
        <v>301</v>
      </c>
      <c r="B33" s="83" t="s">
        <v>302</v>
      </c>
      <c r="C33" s="84" t="s">
        <v>289</v>
      </c>
      <c r="D33" s="4">
        <v>2</v>
      </c>
      <c r="E33" s="16"/>
      <c r="F33" s="17" t="str">
        <f t="shared" si="0"/>
        <v/>
      </c>
    </row>
    <row r="34" spans="1:6" s="18" customFormat="1" ht="27.2" customHeight="1">
      <c r="A34" s="80" t="s">
        <v>303</v>
      </c>
      <c r="B34" s="83" t="s">
        <v>304</v>
      </c>
      <c r="C34" s="84" t="s">
        <v>289</v>
      </c>
      <c r="D34" s="4"/>
      <c r="E34" s="16"/>
      <c r="F34" s="17" t="str">
        <f t="shared" si="0"/>
        <v/>
      </c>
    </row>
    <row r="35" spans="1:6" s="18" customFormat="1" ht="27.2" customHeight="1">
      <c r="A35" s="80" t="s">
        <v>125</v>
      </c>
      <c r="B35" s="83" t="s">
        <v>305</v>
      </c>
      <c r="C35" s="84" t="s">
        <v>289</v>
      </c>
      <c r="D35" s="4">
        <v>1</v>
      </c>
      <c r="E35" s="16"/>
      <c r="F35" s="17" t="str">
        <f t="shared" si="0"/>
        <v/>
      </c>
    </row>
    <row r="36" spans="1:6" s="18" customFormat="1" ht="27.2" customHeight="1">
      <c r="A36" s="80" t="s">
        <v>306</v>
      </c>
      <c r="B36" s="83" t="s">
        <v>307</v>
      </c>
      <c r="C36" s="84" t="s">
        <v>289</v>
      </c>
      <c r="D36" s="4">
        <v>153</v>
      </c>
      <c r="E36" s="16"/>
      <c r="F36" s="17" t="str">
        <f t="shared" si="0"/>
        <v/>
      </c>
    </row>
    <row r="37" spans="1:6" s="18" customFormat="1" ht="27.2" customHeight="1">
      <c r="A37" s="80" t="s">
        <v>308</v>
      </c>
      <c r="B37" s="83" t="s">
        <v>309</v>
      </c>
      <c r="C37" s="84"/>
      <c r="D37" s="4"/>
      <c r="E37" s="16"/>
      <c r="F37" s="17" t="str">
        <f t="shared" si="0"/>
        <v/>
      </c>
    </row>
    <row r="38" spans="1:6" s="18" customFormat="1" ht="27.2" customHeight="1">
      <c r="A38" s="80" t="s">
        <v>145</v>
      </c>
      <c r="B38" s="83" t="s">
        <v>310</v>
      </c>
      <c r="C38" s="84" t="s">
        <v>289</v>
      </c>
      <c r="D38" s="4">
        <v>1</v>
      </c>
      <c r="E38" s="16"/>
      <c r="F38" s="17" t="str">
        <f t="shared" si="0"/>
        <v/>
      </c>
    </row>
    <row r="39" spans="1:6" s="18" customFormat="1" ht="27.2" customHeight="1">
      <c r="A39" s="80" t="s">
        <v>311</v>
      </c>
      <c r="B39" s="83" t="s">
        <v>312</v>
      </c>
      <c r="C39" s="84"/>
      <c r="D39" s="4"/>
      <c r="E39" s="16"/>
      <c r="F39" s="17" t="str">
        <f t="shared" si="0"/>
        <v/>
      </c>
    </row>
    <row r="40" spans="1:6" s="18" customFormat="1" ht="27.2" customHeight="1">
      <c r="A40" s="80" t="s">
        <v>145</v>
      </c>
      <c r="B40" s="83" t="s">
        <v>313</v>
      </c>
      <c r="C40" s="84" t="s">
        <v>289</v>
      </c>
      <c r="D40" s="4"/>
      <c r="E40" s="16"/>
      <c r="F40" s="17" t="str">
        <f t="shared" si="0"/>
        <v/>
      </c>
    </row>
    <row r="41" spans="1:6" s="18" customFormat="1" ht="27.2" customHeight="1">
      <c r="A41" s="80" t="s">
        <v>195</v>
      </c>
      <c r="B41" s="83" t="s">
        <v>314</v>
      </c>
      <c r="C41" s="84" t="s">
        <v>289</v>
      </c>
      <c r="D41" s="19"/>
      <c r="E41" s="16"/>
      <c r="F41" s="17" t="str">
        <f t="shared" si="0"/>
        <v/>
      </c>
    </row>
    <row r="42" spans="1:6" s="18" customFormat="1" ht="27.2" customHeight="1">
      <c r="A42" s="80" t="s">
        <v>315</v>
      </c>
      <c r="B42" s="81" t="s">
        <v>316</v>
      </c>
      <c r="C42" s="84" t="s">
        <v>317</v>
      </c>
      <c r="D42" s="19">
        <v>9</v>
      </c>
      <c r="E42" s="16"/>
      <c r="F42" s="17" t="str">
        <f t="shared" si="0"/>
        <v/>
      </c>
    </row>
    <row r="43" spans="1:6" s="18" customFormat="1" ht="27.2" customHeight="1">
      <c r="A43" s="80" t="s">
        <v>318</v>
      </c>
      <c r="B43" s="83" t="s">
        <v>319</v>
      </c>
      <c r="C43" s="84" t="s">
        <v>317</v>
      </c>
      <c r="D43" s="19">
        <v>86</v>
      </c>
      <c r="E43" s="16"/>
      <c r="F43" s="17" t="str">
        <f t="shared" si="0"/>
        <v/>
      </c>
    </row>
    <row r="44" spans="1:6" s="18" customFormat="1" ht="27.2" customHeight="1">
      <c r="A44" s="80" t="s">
        <v>320</v>
      </c>
      <c r="B44" s="85" t="s">
        <v>321</v>
      </c>
      <c r="C44" s="84"/>
      <c r="D44" s="19"/>
      <c r="E44" s="16"/>
      <c r="F44" s="17" t="str">
        <f t="shared" si="0"/>
        <v/>
      </c>
    </row>
    <row r="45" spans="1:6" s="18" customFormat="1" ht="27.2" customHeight="1">
      <c r="A45" s="80" t="s">
        <v>145</v>
      </c>
      <c r="B45" s="83" t="s">
        <v>322</v>
      </c>
      <c r="C45" s="84" t="s">
        <v>317</v>
      </c>
      <c r="D45" s="19">
        <v>32</v>
      </c>
      <c r="E45" s="16"/>
      <c r="F45" s="17" t="str">
        <f t="shared" si="0"/>
        <v/>
      </c>
    </row>
    <row r="46" spans="1:6" s="18" customFormat="1" ht="27.2" customHeight="1">
      <c r="A46" s="80" t="s">
        <v>195</v>
      </c>
      <c r="B46" s="83" t="s">
        <v>323</v>
      </c>
      <c r="C46" s="84" t="s">
        <v>317</v>
      </c>
      <c r="D46" s="19"/>
      <c r="E46" s="16"/>
      <c r="F46" s="17" t="str">
        <f t="shared" si="0"/>
        <v/>
      </c>
    </row>
    <row r="47" spans="1:6" s="18" customFormat="1" ht="27.2" customHeight="1">
      <c r="A47" s="80" t="s">
        <v>324</v>
      </c>
      <c r="B47" s="83" t="s">
        <v>325</v>
      </c>
      <c r="C47" s="84" t="s">
        <v>289</v>
      </c>
      <c r="D47" s="19">
        <v>20</v>
      </c>
      <c r="E47" s="16"/>
      <c r="F47" s="17" t="str">
        <f t="shared" si="0"/>
        <v/>
      </c>
    </row>
    <row r="48" spans="1:6" s="18" customFormat="1" ht="27.2" customHeight="1">
      <c r="A48" s="80" t="s">
        <v>326</v>
      </c>
      <c r="B48" s="83" t="s">
        <v>327</v>
      </c>
      <c r="C48" s="84" t="s">
        <v>289</v>
      </c>
      <c r="D48" s="19">
        <v>177</v>
      </c>
      <c r="E48" s="16"/>
      <c r="F48" s="17" t="str">
        <f t="shared" si="0"/>
        <v/>
      </c>
    </row>
    <row r="49" spans="1:6" s="18" customFormat="1" ht="27.2" customHeight="1">
      <c r="A49" s="80" t="s">
        <v>328</v>
      </c>
      <c r="B49" s="83" t="s">
        <v>329</v>
      </c>
      <c r="C49" s="84" t="s">
        <v>289</v>
      </c>
      <c r="D49" s="4"/>
      <c r="E49" s="16"/>
      <c r="F49" s="17" t="str">
        <f t="shared" si="0"/>
        <v/>
      </c>
    </row>
    <row r="50" spans="1:6" s="18" customFormat="1" ht="27.2" customHeight="1">
      <c r="A50" s="80" t="s">
        <v>330</v>
      </c>
      <c r="B50" s="83" t="s">
        <v>331</v>
      </c>
      <c r="C50" s="84" t="s">
        <v>289</v>
      </c>
      <c r="D50" s="4">
        <v>5</v>
      </c>
      <c r="E50" s="16"/>
      <c r="F50" s="17" t="str">
        <f t="shared" si="0"/>
        <v/>
      </c>
    </row>
    <row r="51" spans="1:6" s="18" customFormat="1" ht="27.2" customHeight="1">
      <c r="A51" s="80" t="s">
        <v>332</v>
      </c>
      <c r="B51" s="81" t="s">
        <v>333</v>
      </c>
      <c r="C51" s="84" t="s">
        <v>317</v>
      </c>
      <c r="D51" s="4"/>
      <c r="E51" s="16"/>
      <c r="F51" s="17" t="str">
        <f t="shared" si="0"/>
        <v/>
      </c>
    </row>
    <row r="52" spans="1:6" s="18" customFormat="1" ht="27.2" customHeight="1">
      <c r="A52" s="80">
        <v>605</v>
      </c>
      <c r="B52" s="83" t="s">
        <v>334</v>
      </c>
      <c r="C52" s="84"/>
      <c r="D52" s="4"/>
      <c r="E52" s="16"/>
      <c r="F52" s="17" t="str">
        <f t="shared" si="0"/>
        <v/>
      </c>
    </row>
    <row r="53" spans="1:6" s="18" customFormat="1" ht="27.2" customHeight="1">
      <c r="A53" s="80" t="s">
        <v>335</v>
      </c>
      <c r="B53" s="83" t="s">
        <v>336</v>
      </c>
      <c r="C53" s="84"/>
      <c r="D53" s="4"/>
      <c r="E53" s="16"/>
      <c r="F53" s="17" t="str">
        <f t="shared" si="0"/>
        <v/>
      </c>
    </row>
    <row r="54" spans="1:6" s="18" customFormat="1" ht="27.2" customHeight="1">
      <c r="A54" s="80" t="s">
        <v>107</v>
      </c>
      <c r="B54" s="81" t="s">
        <v>337</v>
      </c>
      <c r="C54" s="84" t="s">
        <v>127</v>
      </c>
      <c r="D54" s="4">
        <v>2289</v>
      </c>
      <c r="E54" s="16"/>
      <c r="F54" s="17" t="str">
        <f t="shared" si="0"/>
        <v/>
      </c>
    </row>
    <row r="55" spans="1:6" s="18" customFormat="1" ht="27.2" customHeight="1">
      <c r="A55" s="80" t="s">
        <v>338</v>
      </c>
      <c r="B55" s="83" t="s">
        <v>339</v>
      </c>
      <c r="C55" s="84"/>
      <c r="D55" s="4"/>
      <c r="E55" s="16"/>
      <c r="F55" s="17" t="str">
        <f t="shared" si="0"/>
        <v/>
      </c>
    </row>
    <row r="56" spans="1:6" s="18" customFormat="1" ht="27.2" customHeight="1">
      <c r="A56" s="80" t="s">
        <v>107</v>
      </c>
      <c r="B56" s="83" t="s">
        <v>340</v>
      </c>
      <c r="C56" s="84" t="s">
        <v>317</v>
      </c>
      <c r="D56" s="4">
        <v>240</v>
      </c>
      <c r="E56" s="16"/>
      <c r="F56" s="17" t="str">
        <f t="shared" si="0"/>
        <v/>
      </c>
    </row>
    <row r="57" spans="1:6" s="18" customFormat="1" ht="27.2" customHeight="1">
      <c r="A57" s="80" t="s">
        <v>96</v>
      </c>
      <c r="B57" s="83" t="s">
        <v>341</v>
      </c>
      <c r="C57" s="84" t="s">
        <v>317</v>
      </c>
      <c r="D57" s="4">
        <v>261</v>
      </c>
      <c r="E57" s="16"/>
      <c r="F57" s="17" t="str">
        <f t="shared" si="0"/>
        <v/>
      </c>
    </row>
    <row r="58" spans="1:6" s="18" customFormat="1" ht="27.2" customHeight="1">
      <c r="A58" s="80" t="s">
        <v>342</v>
      </c>
      <c r="B58" s="81" t="s">
        <v>343</v>
      </c>
      <c r="C58" s="87" t="s">
        <v>344</v>
      </c>
      <c r="D58" s="4">
        <v>1</v>
      </c>
      <c r="E58" s="16"/>
      <c r="F58" s="17" t="str">
        <f t="shared" si="0"/>
        <v/>
      </c>
    </row>
    <row r="59" spans="1:6" s="18" customFormat="1" ht="27.2" customHeight="1">
      <c r="A59" s="80" t="s">
        <v>345</v>
      </c>
      <c r="B59" s="81" t="s">
        <v>346</v>
      </c>
      <c r="C59" s="87" t="s">
        <v>344</v>
      </c>
      <c r="D59" s="4">
        <v>1</v>
      </c>
      <c r="E59" s="16"/>
      <c r="F59" s="17" t="str">
        <f t="shared" si="0"/>
        <v/>
      </c>
    </row>
    <row r="60" spans="1:6" s="18" customFormat="1" ht="27.2" customHeight="1">
      <c r="A60" s="21"/>
      <c r="B60" s="22"/>
      <c r="C60" s="4"/>
      <c r="D60" s="4"/>
      <c r="E60" s="16"/>
      <c r="F60" s="17" t="str">
        <f t="shared" si="0"/>
        <v/>
      </c>
    </row>
    <row r="61" spans="1:6" s="18" customFormat="1" ht="27.2" customHeight="1">
      <c r="A61" s="21"/>
      <c r="B61" s="22"/>
      <c r="C61" s="4"/>
      <c r="D61" s="4"/>
      <c r="E61" s="16"/>
      <c r="F61" s="17" t="str">
        <f t="shared" si="0"/>
        <v/>
      </c>
    </row>
    <row r="62" spans="1:6" s="18" customFormat="1" ht="27.2" customHeight="1">
      <c r="A62" s="21"/>
      <c r="B62" s="22"/>
      <c r="C62" s="4"/>
      <c r="D62" s="4"/>
      <c r="E62" s="16"/>
      <c r="F62" s="17" t="str">
        <f t="shared" si="0"/>
        <v/>
      </c>
    </row>
    <row r="63" spans="1:6" s="18" customFormat="1" ht="27.2" customHeight="1">
      <c r="A63" s="21"/>
      <c r="B63" s="22"/>
      <c r="C63" s="4"/>
      <c r="D63" s="4"/>
      <c r="E63" s="16"/>
      <c r="F63" s="17" t="str">
        <f t="shared" si="0"/>
        <v/>
      </c>
    </row>
    <row r="64" spans="1:6" s="18" customFormat="1" ht="27.2" customHeight="1">
      <c r="A64" s="19"/>
      <c r="B64" s="20"/>
      <c r="C64" s="4"/>
      <c r="D64" s="4"/>
      <c r="E64" s="16"/>
      <c r="F64" s="17" t="str">
        <f t="shared" si="0"/>
        <v/>
      </c>
    </row>
    <row r="65" spans="1:7" s="18" customFormat="1" ht="27.2" customHeight="1">
      <c r="A65" s="19"/>
      <c r="B65" s="20"/>
      <c r="C65" s="4"/>
      <c r="D65" s="4"/>
      <c r="E65" s="16"/>
      <c r="F65" s="17" t="str">
        <f t="shared" si="0"/>
        <v/>
      </c>
    </row>
    <row r="66" spans="1:7" s="18" customFormat="1" ht="27.2" customHeight="1">
      <c r="A66" s="19"/>
      <c r="B66" s="20"/>
      <c r="C66" s="4"/>
      <c r="D66" s="4"/>
      <c r="E66" s="16"/>
      <c r="F66" s="17" t="str">
        <f t="shared" si="0"/>
        <v/>
      </c>
    </row>
    <row r="67" spans="1:7" ht="27.2" customHeight="1">
      <c r="A67" s="98" t="s">
        <v>68</v>
      </c>
      <c r="B67" s="99"/>
      <c r="C67" s="99"/>
      <c r="D67" s="99"/>
      <c r="E67" s="99"/>
      <c r="F67" s="10">
        <f>SUM(F5:F66)</f>
        <v>0</v>
      </c>
      <c r="G67" s="14"/>
    </row>
    <row r="68" spans="1:7" ht="12">
      <c r="D68" s="64"/>
      <c r="E68" s="66"/>
      <c r="F68" s="67"/>
      <c r="G68" s="14"/>
    </row>
    <row r="69" spans="1:7" ht="12">
      <c r="D69" s="64"/>
      <c r="E69" s="66"/>
      <c r="F69" s="67"/>
      <c r="G69" s="14"/>
    </row>
    <row r="70" spans="1:7" ht="12">
      <c r="D70" s="64"/>
      <c r="E70" s="66"/>
      <c r="F70" s="67"/>
      <c r="G70" s="14"/>
    </row>
    <row r="71" spans="1:7" ht="12">
      <c r="A71" s="68"/>
      <c r="B71" s="69"/>
      <c r="C71" s="68"/>
      <c r="D71" s="64"/>
      <c r="E71" s="66"/>
      <c r="F71" s="67"/>
      <c r="G71" s="14"/>
    </row>
    <row r="72" spans="1:7" ht="12">
      <c r="D72" s="64"/>
      <c r="E72" s="66"/>
      <c r="F72" s="67"/>
      <c r="G72" s="14"/>
    </row>
    <row r="73" spans="1:7" ht="12">
      <c r="D73" s="64"/>
      <c r="E73" s="66"/>
      <c r="F73" s="67"/>
      <c r="G73" s="14"/>
    </row>
    <row r="74" spans="1:7" ht="12">
      <c r="D74" s="64"/>
      <c r="E74" s="66"/>
      <c r="F74" s="67"/>
      <c r="G74" s="14"/>
    </row>
    <row r="75" spans="1:7" ht="12">
      <c r="D75" s="64"/>
      <c r="E75" s="66"/>
      <c r="F75" s="67"/>
      <c r="G75" s="14"/>
    </row>
    <row r="76" spans="1:7" ht="12">
      <c r="D76" s="64"/>
      <c r="E76" s="66"/>
      <c r="F76" s="67"/>
      <c r="G76" s="14"/>
    </row>
    <row r="77" spans="1:7" ht="12">
      <c r="D77" s="64"/>
      <c r="E77" s="66"/>
      <c r="F77" s="67"/>
      <c r="G77" s="14"/>
    </row>
    <row r="78" spans="1:7" ht="12">
      <c r="D78" s="64"/>
      <c r="E78" s="66"/>
      <c r="F78" s="67"/>
      <c r="G78" s="14"/>
    </row>
    <row r="79" spans="1:7" ht="12">
      <c r="D79" s="64"/>
      <c r="E79" s="66"/>
      <c r="F79" s="67"/>
      <c r="G79" s="14"/>
    </row>
    <row r="80" spans="1:7" ht="12">
      <c r="D80" s="64"/>
      <c r="E80" s="66"/>
      <c r="F80" s="67"/>
      <c r="G80" s="14"/>
    </row>
    <row r="81" spans="4:7" ht="12">
      <c r="D81" s="64"/>
      <c r="E81" s="66"/>
      <c r="F81" s="67"/>
      <c r="G81" s="14"/>
    </row>
    <row r="82" spans="4:7" ht="12">
      <c r="D82" s="64"/>
      <c r="E82" s="66"/>
      <c r="F82" s="67"/>
      <c r="G82" s="14"/>
    </row>
    <row r="83" spans="4:7" ht="12">
      <c r="D83" s="64"/>
      <c r="E83" s="66"/>
      <c r="F83" s="67"/>
      <c r="G83" s="14"/>
    </row>
    <row r="84" spans="4:7" ht="12">
      <c r="D84" s="64"/>
      <c r="E84" s="66"/>
      <c r="F84" s="67"/>
      <c r="G84" s="14"/>
    </row>
    <row r="85" spans="4:7" ht="12">
      <c r="D85" s="64"/>
      <c r="E85" s="66"/>
      <c r="F85" s="67"/>
      <c r="G85" s="14"/>
    </row>
    <row r="86" spans="4:7" ht="12">
      <c r="D86" s="64"/>
      <c r="E86" s="66"/>
      <c r="F86" s="67"/>
      <c r="G86" s="14"/>
    </row>
    <row r="87" spans="4:7" ht="12">
      <c r="D87" s="64"/>
      <c r="E87" s="66"/>
      <c r="F87" s="67"/>
      <c r="G87" s="14"/>
    </row>
    <row r="88" spans="4:7" ht="12">
      <c r="D88" s="64"/>
      <c r="E88" s="66"/>
      <c r="F88" s="67"/>
      <c r="G88" s="14"/>
    </row>
    <row r="89" spans="4:7" ht="12">
      <c r="D89" s="64"/>
      <c r="E89" s="66"/>
      <c r="F89" s="67"/>
      <c r="G89" s="14"/>
    </row>
    <row r="90" spans="4:7" ht="12">
      <c r="D90" s="64"/>
      <c r="E90" s="66"/>
      <c r="F90" s="67"/>
      <c r="G90" s="14"/>
    </row>
    <row r="91" spans="4:7" ht="12">
      <c r="D91" s="64"/>
      <c r="E91" s="66"/>
      <c r="F91" s="67"/>
      <c r="G91" s="14"/>
    </row>
    <row r="92" spans="4:7" ht="12">
      <c r="D92" s="64"/>
      <c r="E92" s="66"/>
      <c r="F92" s="67"/>
      <c r="G92" s="14"/>
    </row>
    <row r="93" spans="4:7" ht="12">
      <c r="D93" s="64"/>
      <c r="E93" s="66"/>
      <c r="F93" s="67"/>
      <c r="G93" s="14"/>
    </row>
    <row r="94" spans="4:7" ht="12">
      <c r="D94" s="64"/>
      <c r="E94" s="66"/>
      <c r="F94" s="67"/>
      <c r="G94" s="14"/>
    </row>
    <row r="95" spans="4:7" ht="12">
      <c r="D95" s="64"/>
      <c r="E95" s="66"/>
      <c r="F95" s="67"/>
      <c r="G95" s="14"/>
    </row>
    <row r="96" spans="4:7" ht="12">
      <c r="D96" s="64"/>
      <c r="E96" s="66"/>
      <c r="F96" s="67"/>
      <c r="G96" s="14"/>
    </row>
    <row r="97" spans="4:7" ht="12">
      <c r="D97" s="64"/>
      <c r="E97" s="66"/>
      <c r="F97" s="67"/>
      <c r="G97" s="14"/>
    </row>
    <row r="98" spans="4:7" ht="12">
      <c r="D98" s="64"/>
      <c r="E98" s="66"/>
      <c r="F98" s="67"/>
      <c r="G98" s="14"/>
    </row>
    <row r="99" spans="4:7" ht="12">
      <c r="D99" s="64"/>
      <c r="E99" s="66"/>
      <c r="F99" s="67"/>
      <c r="G99" s="14"/>
    </row>
    <row r="100" spans="4:7" ht="12">
      <c r="D100" s="64"/>
      <c r="E100" s="66"/>
      <c r="F100" s="67"/>
      <c r="G100" s="14"/>
    </row>
    <row r="101" spans="4:7" ht="12">
      <c r="D101" s="64"/>
      <c r="E101" s="66"/>
      <c r="F101" s="67"/>
      <c r="G101" s="14"/>
    </row>
    <row r="102" spans="4:7" ht="12">
      <c r="D102" s="64"/>
      <c r="E102" s="66"/>
      <c r="F102" s="67"/>
      <c r="G102" s="14"/>
    </row>
    <row r="103" spans="4:7" ht="12">
      <c r="D103" s="64"/>
      <c r="E103" s="66"/>
      <c r="F103" s="67"/>
      <c r="G103" s="14"/>
    </row>
    <row r="104" spans="4:7" ht="12">
      <c r="D104" s="64"/>
      <c r="E104" s="66"/>
      <c r="F104" s="67"/>
      <c r="G104" s="14"/>
    </row>
    <row r="105" spans="4:7" ht="12">
      <c r="D105" s="64"/>
      <c r="E105" s="66"/>
      <c r="F105" s="67"/>
      <c r="G105" s="14"/>
    </row>
    <row r="106" spans="4:7" ht="12">
      <c r="D106" s="64"/>
      <c r="E106" s="66"/>
      <c r="F106" s="67"/>
      <c r="G106" s="14"/>
    </row>
    <row r="107" spans="4:7" ht="12">
      <c r="D107" s="64"/>
      <c r="E107" s="66"/>
      <c r="F107" s="67"/>
      <c r="G107" s="14"/>
    </row>
    <row r="108" spans="4:7" ht="12">
      <c r="D108" s="64"/>
      <c r="E108" s="66"/>
      <c r="F108" s="67"/>
      <c r="G108" s="14"/>
    </row>
    <row r="109" spans="4:7" ht="12">
      <c r="D109" s="64"/>
      <c r="E109" s="66"/>
      <c r="F109" s="67"/>
      <c r="G109" s="14"/>
    </row>
    <row r="110" spans="4:7" ht="12">
      <c r="D110" s="64"/>
      <c r="E110" s="66"/>
      <c r="F110" s="67"/>
      <c r="G110" s="14"/>
    </row>
    <row r="111" spans="4:7" ht="12">
      <c r="D111" s="64"/>
      <c r="E111" s="66"/>
      <c r="F111" s="67"/>
      <c r="G111" s="14"/>
    </row>
    <row r="112" spans="4:7" ht="12">
      <c r="D112" s="64"/>
      <c r="E112" s="66"/>
      <c r="F112" s="67"/>
      <c r="G112" s="14"/>
    </row>
    <row r="113" spans="4:7" ht="12">
      <c r="D113" s="64"/>
      <c r="E113" s="66"/>
      <c r="F113" s="67"/>
      <c r="G113" s="14"/>
    </row>
    <row r="114" spans="4:7" ht="12">
      <c r="D114" s="64"/>
      <c r="E114" s="66"/>
      <c r="F114" s="67"/>
      <c r="G114" s="14"/>
    </row>
    <row r="115" spans="4:7" ht="12">
      <c r="D115" s="64"/>
      <c r="E115" s="66"/>
      <c r="F115" s="67"/>
      <c r="G115" s="14"/>
    </row>
    <row r="116" spans="4:7" ht="12">
      <c r="D116" s="64"/>
      <c r="E116" s="66"/>
      <c r="F116" s="67"/>
      <c r="G116" s="14"/>
    </row>
    <row r="117" spans="4:7" ht="12">
      <c r="D117" s="64"/>
      <c r="E117" s="66"/>
      <c r="F117" s="67"/>
      <c r="G117" s="14"/>
    </row>
    <row r="118" spans="4:7" ht="12">
      <c r="D118" s="64"/>
      <c r="E118" s="66"/>
      <c r="F118" s="67"/>
      <c r="G118" s="14"/>
    </row>
    <row r="119" spans="4:7" ht="12">
      <c r="D119" s="64"/>
      <c r="E119" s="66"/>
      <c r="F119" s="67"/>
      <c r="G119" s="14"/>
    </row>
    <row r="120" spans="4:7" ht="12">
      <c r="D120" s="64"/>
      <c r="E120" s="66"/>
      <c r="F120" s="67"/>
      <c r="G120" s="14"/>
    </row>
    <row r="121" spans="4:7" ht="12">
      <c r="D121" s="64"/>
      <c r="E121" s="66"/>
      <c r="F121" s="67"/>
      <c r="G121" s="14"/>
    </row>
    <row r="122" spans="4:7" ht="12">
      <c r="D122" s="64"/>
      <c r="E122" s="66"/>
      <c r="F122" s="67"/>
      <c r="G122" s="14"/>
    </row>
    <row r="123" spans="4:7" ht="12">
      <c r="D123" s="64"/>
      <c r="E123" s="66"/>
      <c r="F123" s="67"/>
      <c r="G123" s="14"/>
    </row>
    <row r="124" spans="4:7" ht="12">
      <c r="D124" s="64"/>
      <c r="E124" s="66"/>
      <c r="F124" s="67"/>
      <c r="G124" s="14"/>
    </row>
    <row r="125" spans="4:7" ht="12">
      <c r="D125" s="64"/>
      <c r="E125" s="66"/>
      <c r="F125" s="67"/>
      <c r="G125" s="14"/>
    </row>
    <row r="126" spans="4:7" ht="12">
      <c r="D126" s="64"/>
      <c r="E126" s="66"/>
      <c r="F126" s="67"/>
      <c r="G126" s="14"/>
    </row>
    <row r="127" spans="4:7" ht="12">
      <c r="D127" s="64"/>
      <c r="E127" s="66"/>
      <c r="F127" s="67"/>
      <c r="G127" s="14"/>
    </row>
    <row r="128" spans="4:7" ht="12">
      <c r="D128" s="64"/>
      <c r="E128" s="66"/>
      <c r="F128" s="67"/>
      <c r="G128" s="14"/>
    </row>
    <row r="129" spans="4:7" ht="12">
      <c r="D129" s="64"/>
      <c r="E129" s="66"/>
      <c r="F129" s="67"/>
      <c r="G129" s="14"/>
    </row>
    <row r="130" spans="4:7" ht="12">
      <c r="D130" s="64"/>
      <c r="E130" s="66"/>
      <c r="F130" s="67"/>
      <c r="G130" s="14"/>
    </row>
    <row r="131" spans="4:7" ht="12">
      <c r="D131" s="64"/>
      <c r="E131" s="66"/>
      <c r="F131" s="67"/>
      <c r="G131" s="14"/>
    </row>
    <row r="132" spans="4:7" ht="12">
      <c r="D132" s="64"/>
      <c r="E132" s="66"/>
      <c r="F132" s="67"/>
      <c r="G132" s="14"/>
    </row>
    <row r="133" spans="4:7" ht="12">
      <c r="D133" s="64"/>
      <c r="E133" s="66"/>
      <c r="F133" s="67"/>
      <c r="G133" s="14"/>
    </row>
    <row r="134" spans="4:7" ht="12">
      <c r="D134" s="64"/>
      <c r="E134" s="66"/>
      <c r="F134" s="67"/>
      <c r="G134" s="14"/>
    </row>
    <row r="135" spans="4:7" ht="12">
      <c r="D135" s="64"/>
      <c r="E135" s="66"/>
      <c r="F135" s="67"/>
      <c r="G135" s="14"/>
    </row>
    <row r="136" spans="4:7" ht="12">
      <c r="D136" s="64"/>
      <c r="E136" s="66"/>
      <c r="F136" s="67"/>
      <c r="G136" s="14"/>
    </row>
    <row r="137" spans="4:7" ht="12">
      <c r="D137" s="64"/>
      <c r="E137" s="66"/>
      <c r="F137" s="67"/>
      <c r="G137" s="14"/>
    </row>
    <row r="138" spans="4:7" ht="12">
      <c r="D138" s="64"/>
      <c r="E138" s="66"/>
      <c r="F138" s="67"/>
      <c r="G138" s="14"/>
    </row>
    <row r="139" spans="4:7" ht="12">
      <c r="D139" s="64"/>
      <c r="E139" s="66"/>
      <c r="F139" s="67"/>
      <c r="G139" s="14"/>
    </row>
    <row r="140" spans="4:7" ht="12">
      <c r="D140" s="64"/>
      <c r="E140" s="66"/>
      <c r="F140" s="67"/>
      <c r="G140" s="14"/>
    </row>
    <row r="141" spans="4:7" ht="12">
      <c r="D141" s="64"/>
      <c r="E141" s="66"/>
      <c r="F141" s="67"/>
      <c r="G141" s="14"/>
    </row>
    <row r="142" spans="4:7" ht="12">
      <c r="D142" s="64"/>
      <c r="E142" s="66"/>
      <c r="F142" s="67"/>
      <c r="G142" s="14"/>
    </row>
    <row r="143" spans="4:7" ht="12">
      <c r="D143" s="64"/>
      <c r="E143" s="66"/>
      <c r="F143" s="67"/>
      <c r="G143" s="14"/>
    </row>
    <row r="144" spans="4:7" ht="12">
      <c r="D144" s="64"/>
      <c r="E144" s="66"/>
      <c r="F144" s="67"/>
      <c r="G144" s="14"/>
    </row>
    <row r="145" spans="4:7" ht="12">
      <c r="D145" s="64"/>
      <c r="E145" s="66"/>
      <c r="F145" s="67"/>
      <c r="G145" s="14"/>
    </row>
    <row r="146" spans="4:7" ht="12">
      <c r="D146" s="64"/>
      <c r="E146" s="66"/>
      <c r="F146" s="67"/>
      <c r="G146" s="14"/>
    </row>
    <row r="147" spans="4:7" ht="12">
      <c r="D147" s="64"/>
      <c r="E147" s="66"/>
      <c r="F147" s="67"/>
      <c r="G147" s="14"/>
    </row>
    <row r="148" spans="4:7" ht="12">
      <c r="D148" s="64"/>
      <c r="E148" s="66"/>
      <c r="F148" s="67"/>
      <c r="G148" s="14"/>
    </row>
    <row r="149" spans="4:7" ht="12">
      <c r="D149" s="64"/>
      <c r="E149" s="66"/>
      <c r="F149" s="67"/>
      <c r="G149" s="14"/>
    </row>
    <row r="150" spans="4:7" ht="12">
      <c r="D150" s="64"/>
      <c r="E150" s="66"/>
      <c r="F150" s="67"/>
      <c r="G150" s="14"/>
    </row>
    <row r="151" spans="4:7" ht="12">
      <c r="D151" s="64"/>
      <c r="E151" s="66"/>
      <c r="F151" s="67"/>
      <c r="G151" s="14"/>
    </row>
    <row r="152" spans="4:7" ht="12">
      <c r="D152" s="64"/>
      <c r="E152" s="66"/>
      <c r="F152" s="67"/>
      <c r="G152" s="14"/>
    </row>
    <row r="153" spans="4:7" ht="12">
      <c r="D153" s="64"/>
      <c r="E153" s="66"/>
      <c r="F153" s="67"/>
      <c r="G153" s="14"/>
    </row>
    <row r="154" spans="4:7" ht="12">
      <c r="D154" s="64"/>
      <c r="E154" s="66"/>
      <c r="F154" s="67"/>
      <c r="G154" s="14"/>
    </row>
    <row r="155" spans="4:7" ht="12">
      <c r="D155" s="64"/>
      <c r="E155" s="66"/>
      <c r="F155" s="67"/>
      <c r="G155" s="14"/>
    </row>
    <row r="156" spans="4:7" ht="12">
      <c r="D156" s="64"/>
      <c r="E156" s="66"/>
      <c r="F156" s="67"/>
      <c r="G156" s="14"/>
    </row>
    <row r="157" spans="4:7" ht="12">
      <c r="D157" s="64"/>
      <c r="E157" s="66"/>
      <c r="F157" s="67"/>
      <c r="G157" s="14"/>
    </row>
    <row r="158" spans="4:7" ht="12">
      <c r="D158" s="64"/>
      <c r="E158" s="66"/>
      <c r="F158" s="67"/>
      <c r="G158" s="14"/>
    </row>
    <row r="159" spans="4:7" ht="12">
      <c r="D159" s="64"/>
      <c r="E159" s="66"/>
      <c r="F159" s="67"/>
      <c r="G159" s="14"/>
    </row>
    <row r="160" spans="4:7" ht="12">
      <c r="D160" s="64"/>
      <c r="E160" s="66"/>
      <c r="F160" s="67"/>
      <c r="G160" s="14"/>
    </row>
    <row r="161" spans="4:7" ht="12">
      <c r="D161" s="64"/>
      <c r="E161" s="66"/>
      <c r="F161" s="67"/>
      <c r="G161" s="14"/>
    </row>
    <row r="162" spans="4:7" ht="12">
      <c r="D162" s="64"/>
      <c r="E162" s="66"/>
      <c r="F162" s="67"/>
      <c r="G162" s="14"/>
    </row>
    <row r="163" spans="4:7" ht="12">
      <c r="D163" s="64"/>
      <c r="E163" s="66"/>
      <c r="F163" s="67"/>
      <c r="G163" s="14"/>
    </row>
    <row r="164" spans="4:7" ht="12">
      <c r="D164" s="64"/>
      <c r="E164" s="66"/>
      <c r="F164" s="67"/>
      <c r="G164" s="14"/>
    </row>
    <row r="165" spans="4:7" ht="12">
      <c r="D165" s="64"/>
      <c r="E165" s="66"/>
      <c r="F165" s="67"/>
      <c r="G165" s="14"/>
    </row>
    <row r="166" spans="4:7" ht="12">
      <c r="D166" s="64"/>
      <c r="E166" s="66"/>
      <c r="F166" s="67"/>
      <c r="G166" s="14"/>
    </row>
    <row r="167" spans="4:7" ht="12">
      <c r="D167" s="64"/>
      <c r="E167" s="66"/>
      <c r="F167" s="67"/>
      <c r="G167" s="14"/>
    </row>
    <row r="168" spans="4:7" ht="12">
      <c r="D168" s="64"/>
      <c r="E168" s="66"/>
      <c r="F168" s="67"/>
      <c r="G168" s="14"/>
    </row>
    <row r="169" spans="4:7" ht="12">
      <c r="D169" s="64"/>
      <c r="E169" s="66"/>
      <c r="F169" s="67"/>
      <c r="G169" s="14"/>
    </row>
    <row r="170" spans="4:7" ht="12">
      <c r="D170" s="64"/>
      <c r="E170" s="66"/>
      <c r="F170" s="67"/>
      <c r="G170" s="14"/>
    </row>
    <row r="171" spans="4:7" ht="12">
      <c r="D171" s="64"/>
      <c r="E171" s="66"/>
      <c r="F171" s="67"/>
      <c r="G171" s="14"/>
    </row>
    <row r="172" spans="4:7" ht="12">
      <c r="D172" s="64"/>
      <c r="E172" s="66"/>
      <c r="F172" s="67"/>
      <c r="G172" s="14"/>
    </row>
    <row r="173" spans="4:7" ht="12">
      <c r="D173" s="64"/>
      <c r="E173" s="66"/>
      <c r="F173" s="67"/>
      <c r="G173" s="14"/>
    </row>
    <row r="174" spans="4:7" ht="12">
      <c r="D174" s="64"/>
      <c r="E174" s="66"/>
      <c r="F174" s="67"/>
      <c r="G174" s="14"/>
    </row>
    <row r="175" spans="4:7" ht="12">
      <c r="D175" s="64"/>
      <c r="E175" s="66"/>
      <c r="F175" s="67"/>
      <c r="G175" s="14"/>
    </row>
    <row r="176" spans="4:7" ht="12">
      <c r="D176" s="64"/>
      <c r="E176" s="66"/>
      <c r="F176" s="67"/>
      <c r="G176" s="14"/>
    </row>
    <row r="177" spans="4:7" ht="12">
      <c r="D177" s="64"/>
      <c r="E177" s="66"/>
      <c r="F177" s="67"/>
      <c r="G177" s="14"/>
    </row>
    <row r="178" spans="4:7" ht="12">
      <c r="D178" s="64"/>
      <c r="E178" s="66"/>
      <c r="F178" s="67"/>
      <c r="G178" s="14"/>
    </row>
    <row r="179" spans="4:7" ht="12">
      <c r="D179" s="64"/>
      <c r="E179" s="66"/>
      <c r="F179" s="67"/>
      <c r="G179" s="14"/>
    </row>
    <row r="180" spans="4:7" ht="12">
      <c r="D180" s="64"/>
      <c r="E180" s="66"/>
      <c r="F180" s="67"/>
      <c r="G180" s="14"/>
    </row>
    <row r="181" spans="4:7" ht="12">
      <c r="D181" s="64"/>
      <c r="E181" s="66"/>
      <c r="F181" s="67"/>
      <c r="G181" s="14"/>
    </row>
    <row r="182" spans="4:7" ht="12">
      <c r="D182" s="64"/>
      <c r="E182" s="66"/>
      <c r="F182" s="67"/>
      <c r="G182" s="14"/>
    </row>
    <row r="183" spans="4:7" ht="12">
      <c r="D183" s="64"/>
      <c r="E183" s="66"/>
      <c r="F183" s="67"/>
      <c r="G183" s="14"/>
    </row>
    <row r="184" spans="4:7" ht="12">
      <c r="D184" s="64"/>
      <c r="E184" s="66"/>
      <c r="F184" s="67"/>
      <c r="G184" s="14"/>
    </row>
    <row r="185" spans="4:7" ht="12">
      <c r="D185" s="64"/>
      <c r="E185" s="66"/>
      <c r="F185" s="67"/>
      <c r="G185" s="14"/>
    </row>
    <row r="186" spans="4:7" ht="12">
      <c r="D186" s="64"/>
      <c r="E186" s="66"/>
      <c r="F186" s="67"/>
      <c r="G186" s="14"/>
    </row>
    <row r="187" spans="4:7" ht="12">
      <c r="D187" s="64"/>
      <c r="E187" s="66"/>
      <c r="F187" s="67"/>
      <c r="G187" s="14"/>
    </row>
    <row r="188" spans="4:7" ht="12">
      <c r="D188" s="64"/>
      <c r="E188" s="66"/>
      <c r="F188" s="67"/>
      <c r="G188" s="14"/>
    </row>
    <row r="189" spans="4:7" ht="12">
      <c r="D189" s="64"/>
      <c r="E189" s="66"/>
      <c r="F189" s="67"/>
      <c r="G189" s="14"/>
    </row>
    <row r="190" spans="4:7" ht="12">
      <c r="D190" s="64"/>
      <c r="E190" s="66"/>
      <c r="F190" s="67"/>
      <c r="G190" s="14"/>
    </row>
    <row r="191" spans="4:7" ht="12">
      <c r="D191" s="64"/>
      <c r="E191" s="66"/>
      <c r="F191" s="67"/>
      <c r="G191" s="14"/>
    </row>
    <row r="192" spans="4:7" ht="12">
      <c r="D192" s="64"/>
      <c r="E192" s="66"/>
      <c r="F192" s="67"/>
      <c r="G192" s="14"/>
    </row>
    <row r="193" spans="4:7" ht="12">
      <c r="D193" s="64"/>
      <c r="E193" s="66"/>
      <c r="F193" s="67"/>
      <c r="G193" s="14"/>
    </row>
    <row r="194" spans="4:7" ht="12">
      <c r="D194" s="64"/>
      <c r="E194" s="66"/>
      <c r="F194" s="67"/>
      <c r="G194" s="14"/>
    </row>
    <row r="195" spans="4:7" ht="12">
      <c r="D195" s="64"/>
      <c r="E195" s="66"/>
      <c r="F195" s="67"/>
      <c r="G195" s="14"/>
    </row>
    <row r="196" spans="4:7" ht="12">
      <c r="D196" s="64"/>
      <c r="E196" s="66"/>
      <c r="F196" s="67"/>
      <c r="G196" s="14"/>
    </row>
    <row r="197" spans="4:7" ht="12">
      <c r="D197" s="64"/>
      <c r="E197" s="66"/>
      <c r="F197" s="67"/>
      <c r="G197" s="14"/>
    </row>
    <row r="198" spans="4:7" ht="12">
      <c r="D198" s="64"/>
      <c r="E198" s="66"/>
      <c r="F198" s="67"/>
      <c r="G198" s="14"/>
    </row>
    <row r="199" spans="4:7" ht="12">
      <c r="D199" s="64"/>
      <c r="E199" s="66"/>
      <c r="F199" s="67"/>
      <c r="G199" s="14"/>
    </row>
    <row r="200" spans="4:7" ht="12">
      <c r="D200" s="64"/>
      <c r="E200" s="66"/>
      <c r="F200" s="67"/>
      <c r="G200" s="14"/>
    </row>
    <row r="201" spans="4:7" ht="12">
      <c r="D201" s="64"/>
      <c r="E201" s="66"/>
      <c r="F201" s="67"/>
      <c r="G201" s="14"/>
    </row>
    <row r="202" spans="4:7" ht="12">
      <c r="D202" s="64"/>
      <c r="E202" s="66"/>
      <c r="F202" s="67"/>
      <c r="G202" s="14"/>
    </row>
    <row r="203" spans="4:7" ht="12">
      <c r="D203" s="64"/>
      <c r="E203" s="66"/>
      <c r="F203" s="67"/>
      <c r="G203" s="14"/>
    </row>
    <row r="204" spans="4:7" ht="12">
      <c r="D204" s="64"/>
      <c r="E204" s="66"/>
      <c r="F204" s="67"/>
      <c r="G204" s="14"/>
    </row>
    <row r="205" spans="4:7" ht="12">
      <c r="D205" s="64"/>
      <c r="E205" s="66"/>
      <c r="F205" s="67"/>
      <c r="G205" s="14"/>
    </row>
    <row r="206" spans="4:7" ht="12">
      <c r="D206" s="64"/>
      <c r="E206" s="66"/>
      <c r="F206" s="67"/>
      <c r="G206" s="14"/>
    </row>
    <row r="207" spans="4:7" ht="12">
      <c r="D207" s="64"/>
      <c r="E207" s="66"/>
      <c r="F207" s="67"/>
      <c r="G207" s="14"/>
    </row>
    <row r="208" spans="4:7" ht="12">
      <c r="D208" s="64"/>
      <c r="E208" s="66"/>
      <c r="F208" s="67"/>
      <c r="G208" s="14"/>
    </row>
    <row r="209" spans="4:7" ht="12">
      <c r="D209" s="64"/>
      <c r="E209" s="66"/>
      <c r="F209" s="67"/>
      <c r="G209" s="14"/>
    </row>
    <row r="210" spans="4:7" ht="12">
      <c r="D210" s="64"/>
      <c r="E210" s="66"/>
      <c r="F210" s="67"/>
      <c r="G210" s="14"/>
    </row>
    <row r="211" spans="4:7" ht="12">
      <c r="D211" s="64"/>
      <c r="E211" s="66"/>
      <c r="F211" s="67"/>
      <c r="G211" s="14"/>
    </row>
    <row r="212" spans="4:7" ht="12">
      <c r="D212" s="64"/>
      <c r="E212" s="66"/>
      <c r="F212" s="67"/>
      <c r="G212" s="14"/>
    </row>
    <row r="213" spans="4:7" ht="12">
      <c r="D213" s="64"/>
      <c r="E213" s="66"/>
      <c r="F213" s="67"/>
      <c r="G213" s="14"/>
    </row>
    <row r="214" spans="4:7" ht="12">
      <c r="D214" s="64"/>
      <c r="E214" s="66"/>
      <c r="F214" s="67"/>
      <c r="G214" s="14"/>
    </row>
    <row r="215" spans="4:7" ht="12">
      <c r="D215" s="64"/>
      <c r="E215" s="66"/>
      <c r="F215" s="67"/>
      <c r="G215" s="14"/>
    </row>
    <row r="216" spans="4:7" ht="12">
      <c r="D216" s="64"/>
      <c r="E216" s="66"/>
      <c r="F216" s="67"/>
      <c r="G216" s="14"/>
    </row>
    <row r="217" spans="4:7" ht="12">
      <c r="D217" s="64"/>
      <c r="E217" s="66"/>
      <c r="F217" s="67"/>
      <c r="G217" s="14"/>
    </row>
    <row r="218" spans="4:7" ht="12">
      <c r="D218" s="64"/>
      <c r="E218" s="66"/>
      <c r="F218" s="67"/>
      <c r="G218" s="14"/>
    </row>
    <row r="219" spans="4:7" ht="12">
      <c r="D219" s="64"/>
      <c r="E219" s="66"/>
      <c r="F219" s="67"/>
      <c r="G219" s="14"/>
    </row>
    <row r="220" spans="4:7" ht="12">
      <c r="D220" s="64"/>
      <c r="E220" s="66"/>
      <c r="F220" s="67"/>
      <c r="G220" s="14"/>
    </row>
    <row r="221" spans="4:7" ht="12">
      <c r="D221" s="64"/>
      <c r="E221" s="66"/>
      <c r="F221" s="67"/>
      <c r="G221" s="14"/>
    </row>
    <row r="222" spans="4:7" ht="12">
      <c r="D222" s="64"/>
      <c r="E222" s="66"/>
      <c r="F222" s="67"/>
      <c r="G222" s="14"/>
    </row>
    <row r="223" spans="4:7" ht="12">
      <c r="D223" s="64"/>
      <c r="E223" s="66"/>
      <c r="F223" s="67"/>
      <c r="G223" s="14"/>
    </row>
    <row r="224" spans="4:7" ht="12">
      <c r="D224" s="64"/>
      <c r="E224" s="66"/>
      <c r="F224" s="67"/>
      <c r="G224" s="14"/>
    </row>
    <row r="225" spans="4:7" ht="12">
      <c r="D225" s="64"/>
      <c r="E225" s="66"/>
      <c r="F225" s="67"/>
      <c r="G225" s="14"/>
    </row>
    <row r="226" spans="4:7" ht="12">
      <c r="D226" s="64"/>
      <c r="E226" s="66"/>
      <c r="F226" s="67"/>
      <c r="G226" s="14"/>
    </row>
  </sheetData>
  <sheetProtection password="C6D1" sheet="1" objects="1" scenarios="1" formatCells="0" formatColumns="0" formatRows="0"/>
  <mergeCells count="3">
    <mergeCell ref="A1:F1"/>
    <mergeCell ref="A2:F2"/>
    <mergeCell ref="A67:E67"/>
  </mergeCells>
  <phoneticPr fontId="2" type="noConversion"/>
  <dataValidations count="2">
    <dataValidation imeMode="off" allowBlank="1" showInputMessage="1" showErrorMessage="1" sqref="A4 A60:A66"/>
    <dataValidation imeMode="on" allowBlank="1" showInputMessage="1" showErrorMessage="1" sqref="B4"/>
  </dataValidations>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sheetPr codeName="Sheet7"/>
  <dimension ref="A1:E17"/>
  <sheetViews>
    <sheetView showGridLines="0" showZeros="0" view="pageBreakPreview" zoomScaleNormal="100" workbookViewId="0">
      <selection activeCell="C5" sqref="C5"/>
    </sheetView>
  </sheetViews>
  <sheetFormatPr defaultRowHeight="24.95" customHeight="1"/>
  <cols>
    <col min="1" max="1" width="8.625" style="29" customWidth="1"/>
    <col min="2" max="2" width="9.625" style="29" customWidth="1"/>
    <col min="3" max="3" width="35.375" style="29" customWidth="1"/>
    <col min="4" max="4" width="20.625" style="29" customWidth="1"/>
    <col min="5" max="16384" width="9" style="29"/>
  </cols>
  <sheetData>
    <row r="1" spans="1:5" ht="35.25" customHeight="1">
      <c r="A1" s="101" t="s">
        <v>349</v>
      </c>
      <c r="B1" s="101"/>
      <c r="C1" s="101"/>
      <c r="D1" s="101"/>
    </row>
    <row r="2" spans="1:5" ht="22.9" customHeight="1"/>
    <row r="3" spans="1:5" s="28" customFormat="1" ht="20.25" customHeight="1">
      <c r="A3" s="1" t="s">
        <v>384</v>
      </c>
      <c r="B3" s="1"/>
      <c r="C3" s="12"/>
      <c r="D3" s="13" t="s">
        <v>350</v>
      </c>
      <c r="E3" s="13"/>
    </row>
    <row r="4" spans="1:5" ht="34.9" customHeight="1">
      <c r="A4" s="73" t="s">
        <v>351</v>
      </c>
      <c r="B4" s="73" t="s">
        <v>352</v>
      </c>
      <c r="C4" s="73" t="s">
        <v>353</v>
      </c>
      <c r="D4" s="73" t="s">
        <v>69</v>
      </c>
    </row>
    <row r="5" spans="1:5" s="30" customFormat="1" ht="34.9" customHeight="1">
      <c r="A5" s="91">
        <v>1</v>
      </c>
      <c r="B5" s="91">
        <v>100</v>
      </c>
      <c r="C5" s="91" t="s">
        <v>354</v>
      </c>
      <c r="D5" s="5">
        <f>'100章'!F23</f>
        <v>0</v>
      </c>
    </row>
    <row r="6" spans="1:5" s="30" customFormat="1" ht="34.9" customHeight="1">
      <c r="A6" s="91">
        <v>2</v>
      </c>
      <c r="B6" s="91">
        <v>200</v>
      </c>
      <c r="C6" s="91" t="s">
        <v>355</v>
      </c>
      <c r="D6" s="5">
        <f>'200章'!F69</f>
        <v>0</v>
      </c>
    </row>
    <row r="7" spans="1:5" s="30" customFormat="1" ht="34.9" customHeight="1">
      <c r="A7" s="91">
        <v>3</v>
      </c>
      <c r="B7" s="91">
        <v>300</v>
      </c>
      <c r="C7" s="92" t="s">
        <v>365</v>
      </c>
      <c r="D7" s="5">
        <f>'300章'!F48</f>
        <v>0</v>
      </c>
    </row>
    <row r="8" spans="1:5" s="30" customFormat="1" ht="34.9" customHeight="1">
      <c r="A8" s="91">
        <v>4</v>
      </c>
      <c r="B8" s="91">
        <v>400</v>
      </c>
      <c r="C8" s="91" t="s">
        <v>356</v>
      </c>
      <c r="D8" s="5">
        <f>'400章'!F30</f>
        <v>0</v>
      </c>
    </row>
    <row r="9" spans="1:5" s="30" customFormat="1" ht="34.9" customHeight="1">
      <c r="A9" s="91">
        <v>5</v>
      </c>
      <c r="B9" s="91">
        <v>500</v>
      </c>
      <c r="C9" s="91" t="s">
        <v>357</v>
      </c>
      <c r="D9" s="5">
        <v>0</v>
      </c>
    </row>
    <row r="10" spans="1:5" s="30" customFormat="1" ht="34.9" customHeight="1">
      <c r="A10" s="91">
        <v>6</v>
      </c>
      <c r="B10" s="91">
        <v>600</v>
      </c>
      <c r="C10" s="91" t="s">
        <v>358</v>
      </c>
      <c r="D10" s="5">
        <f>'600章'!F67</f>
        <v>0</v>
      </c>
    </row>
    <row r="11" spans="1:5" s="30" customFormat="1" ht="34.9" customHeight="1">
      <c r="A11" s="91">
        <v>7</v>
      </c>
      <c r="B11" s="91">
        <v>700</v>
      </c>
      <c r="C11" s="91" t="s">
        <v>359</v>
      </c>
      <c r="D11" s="5">
        <v>0</v>
      </c>
    </row>
    <row r="12" spans="1:5" s="30" customFormat="1" ht="34.9" customHeight="1">
      <c r="A12" s="91">
        <v>8</v>
      </c>
      <c r="B12" s="100" t="s">
        <v>360</v>
      </c>
      <c r="C12" s="100"/>
      <c r="D12" s="5">
        <f>IF(D5=0,0,SUM(D5:D11))</f>
        <v>0</v>
      </c>
    </row>
    <row r="13" spans="1:5" s="30" customFormat="1" ht="34.9" customHeight="1">
      <c r="A13" s="91">
        <v>9</v>
      </c>
      <c r="B13" s="102" t="s">
        <v>361</v>
      </c>
      <c r="C13" s="100"/>
      <c r="D13" s="5">
        <v>0</v>
      </c>
    </row>
    <row r="14" spans="1:5" s="30" customFormat="1" ht="34.9" customHeight="1">
      <c r="A14" s="91">
        <v>10</v>
      </c>
      <c r="B14" s="102" t="s">
        <v>362</v>
      </c>
      <c r="C14" s="100"/>
      <c r="D14" s="5">
        <f>IF(D12=0,0,D12-D13)</f>
        <v>0</v>
      </c>
    </row>
    <row r="15" spans="1:5" s="30" customFormat="1" ht="34.9" customHeight="1">
      <c r="A15" s="91">
        <v>11</v>
      </c>
      <c r="B15" s="100" t="s">
        <v>363</v>
      </c>
      <c r="C15" s="100"/>
      <c r="D15" s="31">
        <v>0</v>
      </c>
    </row>
    <row r="16" spans="1:5" s="30" customFormat="1" ht="34.9" customHeight="1">
      <c r="A16" s="91">
        <v>12</v>
      </c>
      <c r="B16" s="100" t="s">
        <v>366</v>
      </c>
      <c r="C16" s="100"/>
      <c r="D16" s="5">
        <f>IF(D12=0,0,ROUND(D14*3%,0))</f>
        <v>0</v>
      </c>
    </row>
    <row r="17" spans="1:4" s="30" customFormat="1" ht="34.9" customHeight="1">
      <c r="A17" s="91">
        <v>13</v>
      </c>
      <c r="B17" s="100" t="s">
        <v>364</v>
      </c>
      <c r="C17" s="100"/>
      <c r="D17" s="5">
        <f>IF(D12=0,0,D12+D15+D16)</f>
        <v>0</v>
      </c>
    </row>
  </sheetData>
  <sheetProtection password="C6D1" sheet="1" objects="1" scenarios="1" formatCells="0" formatColumns="0" formatRows="0"/>
  <mergeCells count="7">
    <mergeCell ref="B15:C15"/>
    <mergeCell ref="B16:C16"/>
    <mergeCell ref="B17:C17"/>
    <mergeCell ref="A1:D1"/>
    <mergeCell ref="B12:C12"/>
    <mergeCell ref="B13:C13"/>
    <mergeCell ref="B14:C14"/>
  </mergeCells>
  <phoneticPr fontId="2" type="noConversion"/>
  <printOptions horizontalCentered="1"/>
  <pageMargins left="0.98425196850393704" right="0.98425196850393704"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7</vt:i4>
      </vt:variant>
    </vt:vector>
  </HeadingPairs>
  <TitlesOfParts>
    <vt:vector size="15" baseType="lpstr">
      <vt:lpstr>CDKOHSL</vt:lpstr>
      <vt:lpstr>说明</vt:lpstr>
      <vt:lpstr>100章</vt:lpstr>
      <vt:lpstr>200章</vt:lpstr>
      <vt:lpstr>300章</vt:lpstr>
      <vt:lpstr>400章</vt:lpstr>
      <vt:lpstr>600章</vt:lpstr>
      <vt:lpstr>汇总表</vt:lpstr>
      <vt:lpstr>'100章'!Print_Area</vt:lpstr>
      <vt:lpstr>说明!Print_Area</vt:lpstr>
      <vt:lpstr>'100章'!Print_Titles</vt:lpstr>
      <vt:lpstr>'200章'!Print_Titles</vt:lpstr>
      <vt:lpstr>'300章'!Print_Titles</vt:lpstr>
      <vt:lpstr>'400章'!Print_Titles</vt:lpstr>
      <vt:lpstr>'600章'!Print_Titles</vt:lpstr>
    </vt:vector>
  </TitlesOfParts>
  <Company>seec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Sky123.Org</cp:lastModifiedBy>
  <cp:lastPrinted>2023-05-08T02:55:02Z</cp:lastPrinted>
  <dcterms:created xsi:type="dcterms:W3CDTF">2008-07-05T17:48:01Z</dcterms:created>
  <dcterms:modified xsi:type="dcterms:W3CDTF">2023-05-08T02:55:51Z</dcterms:modified>
</cp:coreProperties>
</file>